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Титульный" sheetId="1" r:id="rId1"/>
    <sheet name="раздел 2" sheetId="2" r:id="rId2"/>
    <sheet name="раздел 3 (2018 г.)" sheetId="3" r:id="rId3"/>
  </sheets>
  <definedNames>
    <definedName name="_xlnm.Print_Titles" localSheetId="1">'раздел 2'!$4:$8</definedName>
    <definedName name="_xlnm.Print_Titles" localSheetId="2">'раздел 3 (2018 г.)'!$3:$12</definedName>
    <definedName name="_xlnm.Print_Area" localSheetId="2">'раздел 3 (2018 г.)'!$A$1:$P$191</definedName>
  </definedNames>
  <calcPr fullCalcOnLoad="1"/>
</workbook>
</file>

<file path=xl/sharedStrings.xml><?xml version="1.0" encoding="utf-8"?>
<sst xmlns="http://schemas.openxmlformats.org/spreadsheetml/2006/main" count="363" uniqueCount="239">
  <si>
    <t>Приложение 1</t>
  </si>
  <si>
    <t xml:space="preserve"> УТВЕРЖДАЮ</t>
  </si>
  <si>
    <t xml:space="preserve">              </t>
  </si>
  <si>
    <t>(наименование должности лица,</t>
  </si>
  <si>
    <t>утвердившего план)</t>
  </si>
  <si>
    <t xml:space="preserve">                           </t>
  </si>
  <si>
    <t xml:space="preserve">                                         </t>
  </si>
  <si>
    <t xml:space="preserve">                                    </t>
  </si>
  <si>
    <t>ПЛАН</t>
  </si>
  <si>
    <t>КОДЫ</t>
  </si>
  <si>
    <t>Форма по КФД</t>
  </si>
  <si>
    <t>Дата</t>
  </si>
  <si>
    <t>по ОКПО</t>
  </si>
  <si>
    <t>по ОКЕИ</t>
  </si>
  <si>
    <t>Наименование муниципального учреждения (подразделения)</t>
  </si>
  <si>
    <t>Единица измерения: руб.</t>
  </si>
  <si>
    <t>Наименование органа, осуществляющего функции и полномочия учредителя</t>
  </si>
  <si>
    <t>Юридический адрес муниципального учреждения:</t>
  </si>
  <si>
    <t xml:space="preserve">    I. Сведения о деятельности муниципального учреждения</t>
  </si>
  <si>
    <t>1.2. Виды деятельности муниципального учреждения (подразделения):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</si>
  <si>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осуществляемых за плату:</t>
  </si>
  <si>
    <t>II . Показатели финансового состояния учреждения</t>
  </si>
  <si>
    <t xml:space="preserve">       Наименование показателя        </t>
  </si>
  <si>
    <t xml:space="preserve">        Сумма, тыс. руб.        </t>
  </si>
  <si>
    <t>Очередной финансовый год</t>
  </si>
  <si>
    <t>Первый год планового периода</t>
  </si>
  <si>
    <t>Второй год планового периода</t>
  </si>
  <si>
    <t xml:space="preserve">2.1. Нефинансовые активы, всего       </t>
  </si>
  <si>
    <t xml:space="preserve">из них:                               </t>
  </si>
  <si>
    <t xml:space="preserve">в том числе:                          </t>
  </si>
  <si>
    <t xml:space="preserve">2.2. Финансовые активы, всего         </t>
  </si>
  <si>
    <t xml:space="preserve">по выданным авансам на услуги связи   </t>
  </si>
  <si>
    <t xml:space="preserve">по выданным авансам на прочие услуги  </t>
  </si>
  <si>
    <t xml:space="preserve">по выданным авансам на прочие расходы </t>
  </si>
  <si>
    <t xml:space="preserve">2.3. Обязательства, всего             </t>
  </si>
  <si>
    <t xml:space="preserve">по оплате услуг связи                 </t>
  </si>
  <si>
    <t xml:space="preserve">по оплате транспортных услуг          </t>
  </si>
  <si>
    <t xml:space="preserve">по оплате коммунальных услуг          </t>
  </si>
  <si>
    <t xml:space="preserve">по оплате прочих услуг                </t>
  </si>
  <si>
    <t xml:space="preserve">по приобретению основных средств      </t>
  </si>
  <si>
    <t>по приобретению нематериальных активов</t>
  </si>
  <si>
    <t xml:space="preserve">по приобретению материальных запасов  </t>
  </si>
  <si>
    <t xml:space="preserve">по оплате прочих расходов             </t>
  </si>
  <si>
    <t xml:space="preserve">по платежам в бюджет                  </t>
  </si>
  <si>
    <t xml:space="preserve">по прочим расчетам с кредиторами      </t>
  </si>
  <si>
    <t>III. Показатели по поступлениям и выплатам учреждения</t>
  </si>
  <si>
    <t>Наименование показателя</t>
  </si>
  <si>
    <t>Код по   бюджетной классификации</t>
  </si>
  <si>
    <t xml:space="preserve">            Всего             </t>
  </si>
  <si>
    <t xml:space="preserve">                          В том числе                          </t>
  </si>
  <si>
    <t xml:space="preserve">  операции по лицевым счетам,   открытым в финансовом управлении  администрации Горнозаводского муниципального района      </t>
  </si>
  <si>
    <t xml:space="preserve"> операции по счетам, открытым   в кредитных организациях   </t>
  </si>
  <si>
    <t>Очередной  финансовый год</t>
  </si>
  <si>
    <t xml:space="preserve">Первый год планового периода </t>
  </si>
  <si>
    <t xml:space="preserve"> Второй  год планового периода</t>
  </si>
  <si>
    <t>всего</t>
  </si>
  <si>
    <t>1 кв.</t>
  </si>
  <si>
    <t>2 кв.</t>
  </si>
  <si>
    <t>3 кв.</t>
  </si>
  <si>
    <t>4 кв.</t>
  </si>
  <si>
    <t xml:space="preserve"> Первый   год планового периода</t>
  </si>
  <si>
    <t>X</t>
  </si>
  <si>
    <t xml:space="preserve">Поступления, всего     </t>
  </si>
  <si>
    <t xml:space="preserve">в том числе:           </t>
  </si>
  <si>
    <t xml:space="preserve">субсидии, предоставляемые с  абз.2 п.1 ст.78.1 Бюджетного кодекса РФ    </t>
  </si>
  <si>
    <t xml:space="preserve">    X    </t>
  </si>
  <si>
    <t xml:space="preserve">услуга N 1             </t>
  </si>
  <si>
    <t xml:space="preserve">услуга N 2             </t>
  </si>
  <si>
    <t>поступления от реализации ценных бумаг (для муниципальных автономных учреждений)</t>
  </si>
  <si>
    <t xml:space="preserve">Выплаты, всего         </t>
  </si>
  <si>
    <t xml:space="preserve">из них:                </t>
  </si>
  <si>
    <t xml:space="preserve">заработная плата       </t>
  </si>
  <si>
    <t xml:space="preserve">прочие выплаты         </t>
  </si>
  <si>
    <t xml:space="preserve">транспортные услуги    </t>
  </si>
  <si>
    <t xml:space="preserve">прочие работы, услуги </t>
  </si>
  <si>
    <t xml:space="preserve">прочие расходы         </t>
  </si>
  <si>
    <t xml:space="preserve">Справочно:             </t>
  </si>
  <si>
    <t>(уполномоченное лицо) _______________________________________</t>
  </si>
  <si>
    <t xml:space="preserve">                                                   (подпись)             (расшифровка подписи)</t>
  </si>
  <si>
    <t xml:space="preserve">                                                                                             (подпись)               (расшифровка подписи</t>
  </si>
  <si>
    <t xml:space="preserve">                                  (подпись)               (расшифровка подписи)</t>
  </si>
  <si>
    <t xml:space="preserve">поступления от оказания муниципальным  учреждением  муниципальных услуг  (выполнения работ),  предоставление которых  для физических и  юридических лиц  осуществляется на платной основе, всего                              </t>
  </si>
  <si>
    <t xml:space="preserve">планируемый остаток средств на конец   планируемого года          </t>
  </si>
  <si>
    <t xml:space="preserve">оплата труда и  начисления на выплаты   по оплате труда, всего      </t>
  </si>
  <si>
    <t xml:space="preserve">начисления на выплаты  по оплате труда     </t>
  </si>
  <si>
    <t xml:space="preserve">оплата услуг  (выполнения работ),  всего                 </t>
  </si>
  <si>
    <t xml:space="preserve">работы, услуги по  содержанию имущества        </t>
  </si>
  <si>
    <t xml:space="preserve">безвозмездные  перечисления   организациям, всего                  </t>
  </si>
  <si>
    <t xml:space="preserve">безвозмездные перечисления   государственным и  муниципальным  организациям                        </t>
  </si>
  <si>
    <t xml:space="preserve">пособия по социальной  помощи населению       </t>
  </si>
  <si>
    <r>
      <t xml:space="preserve">социальное обеспечение, </t>
    </r>
    <r>
      <rPr>
        <b/>
        <sz val="12"/>
        <color indexed="8"/>
        <rFont val="Times New Roman"/>
        <family val="1"/>
      </rPr>
      <t xml:space="preserve">всего </t>
    </r>
    <r>
      <rPr>
        <sz val="12"/>
        <color indexed="8"/>
        <rFont val="Times New Roman"/>
        <family val="1"/>
      </rPr>
      <t xml:space="preserve">   </t>
    </r>
  </si>
  <si>
    <t xml:space="preserve">пенсии, пособия, выплачиваемые организациями сектора  государственного  управления               </t>
  </si>
  <si>
    <t xml:space="preserve">Поступление  нефинансовых активов,  всего                          </t>
  </si>
  <si>
    <t xml:space="preserve">увеличение стоимости  основных средств        </t>
  </si>
  <si>
    <t xml:space="preserve">увеличение стоимости  материальных запасов   </t>
  </si>
  <si>
    <t xml:space="preserve">Объем публичных  обязательств, всего          </t>
  </si>
  <si>
    <t>Главный бухгалтер муниципального учреждения _____________________________И.Л. Носкова</t>
  </si>
  <si>
    <t xml:space="preserve">поступления от иной  приносящей доход  деятельности, всего        </t>
  </si>
  <si>
    <r>
      <t>_</t>
    </r>
    <r>
      <rPr>
        <u val="single"/>
        <sz val="12"/>
        <color indexed="8"/>
        <rFont val="Times New Roman"/>
        <family val="1"/>
      </rPr>
      <t>Управление образования администрации Горнозаводского муниципального района Пермского края_</t>
    </r>
  </si>
  <si>
    <t>1.1. Цели деятельности муниципального учреждения (подразделения):</t>
  </si>
  <si>
    <r>
      <t>–</t>
    </r>
    <r>
      <rPr>
        <u val="single"/>
        <sz val="12"/>
        <color indexed="8"/>
        <rFont val="Times New Roman"/>
        <family val="1"/>
      </rPr>
      <t>предоставление общедоступного бесплатного общего образования путем реализации общеобразовательной программы</t>
    </r>
    <r>
      <rPr>
        <sz val="12"/>
        <color indexed="8"/>
        <rFont val="Times New Roman"/>
        <family val="1"/>
      </rPr>
      <t>.</t>
    </r>
  </si>
  <si>
    <r>
      <t>–</t>
    </r>
    <r>
      <rPr>
        <u val="single"/>
        <sz val="12"/>
        <color indexed="8"/>
        <rFont val="Times New Roman"/>
        <family val="1"/>
      </rPr>
      <t xml:space="preserve">обеспечение познавательно-речевого, социально-личностного, художественно-эстетического и физического развития детей; </t>
    </r>
  </si>
  <si>
    <r>
      <t>–</t>
    </r>
    <r>
      <rPr>
        <u val="single"/>
        <sz val="12"/>
        <color indexed="8"/>
        <rFont val="Times New Roman"/>
        <family val="1"/>
      </rPr>
      <t>обучение и воспитание детей с учетом их возрастных категорий</t>
    </r>
    <r>
      <rPr>
        <sz val="12"/>
        <color indexed="8"/>
        <rFont val="Times New Roman"/>
        <family val="1"/>
      </rPr>
      <t>;</t>
    </r>
  </si>
  <si>
    <r>
      <t>–</t>
    </r>
    <r>
      <rPr>
        <u val="single"/>
        <sz val="12"/>
        <color indexed="8"/>
        <rFont val="Times New Roman"/>
        <family val="1"/>
      </rPr>
      <t>осуществление необходимой коррекции недостатков в физическом и психическом развитии детей;</t>
    </r>
  </si>
  <si>
    <r>
      <t>–</t>
    </r>
    <r>
      <rPr>
        <u val="single"/>
        <sz val="12"/>
        <color indexed="8"/>
        <rFont val="Times New Roman"/>
        <family val="1"/>
      </rPr>
      <t>нет</t>
    </r>
    <r>
      <rPr>
        <sz val="12"/>
        <color indexed="8"/>
        <rFont val="Times New Roman"/>
        <family val="1"/>
      </rPr>
      <t>.</t>
    </r>
  </si>
  <si>
    <t>–оказание консультативной и методической помощи родителям.</t>
  </si>
  <si>
    <t>(подпись)            (расшифровка подписи)</t>
  </si>
  <si>
    <t xml:space="preserve">2.1.1. общая балансовая стоимость   недвижимого муниципального имущества,  всего    </t>
  </si>
  <si>
    <t xml:space="preserve">стоимость имущества, закрепленного  собственником имущества за муниципальным учреждением на праве  оперативного управления                      </t>
  </si>
  <si>
    <t xml:space="preserve">стоимость имущества, приобретенного  муниципальным учреждением за счет  выделенных собственником имущества    учреждения средств        </t>
  </si>
  <si>
    <t xml:space="preserve">по приобретению непроизведенных  активов       </t>
  </si>
  <si>
    <t xml:space="preserve">стоимость имущества, приобретенного  муниципальным учреждением за счет  доходов, полученных от платной и иной приносящей доход деятельности           </t>
  </si>
  <si>
    <t xml:space="preserve">остаточная стоимость недвижимого  муниципального имущества                </t>
  </si>
  <si>
    <t xml:space="preserve">2.1.2. общая балансовая стоимость  движимого муниципального имущества,  всего        </t>
  </si>
  <si>
    <t xml:space="preserve">общая балансовая стоимость особо  ценного движимого имущества              </t>
  </si>
  <si>
    <t xml:space="preserve">остаточная стоимость особо ценного  движимого имущества                     </t>
  </si>
  <si>
    <t xml:space="preserve">2.2.1. дебиторская задолженность по   доходам, полученным за счет средств  бюджета Горнозаводского муниципального района        </t>
  </si>
  <si>
    <t xml:space="preserve">2.2.2. дебиторская задолженность по  выданным авансам, полученным за счет  средств бюджета Горнозаводского муниципального района, всего            </t>
  </si>
  <si>
    <t xml:space="preserve">по выданным авансам на транспортные  услуги       </t>
  </si>
  <si>
    <t xml:space="preserve">по выданным авансам на коммунальные  услуги    </t>
  </si>
  <si>
    <t xml:space="preserve">по выданным авансам на услуги по содержанию имущества                     </t>
  </si>
  <si>
    <t xml:space="preserve">по выданным авансам на приобретение  основных средств    </t>
  </si>
  <si>
    <t xml:space="preserve">по выданным авансам на приобретение  нематериальных активов           </t>
  </si>
  <si>
    <t xml:space="preserve">по выданным авансам на приобретение  непроизведенных активов      </t>
  </si>
  <si>
    <t xml:space="preserve">по выданным авансам на приобретение  материальных запасов                   </t>
  </si>
  <si>
    <t xml:space="preserve">2.2.3. дебиторская задолженность по  выданным авансам за счет доходов, полученных от платной и иной приносящей доход деятельности, всего                </t>
  </si>
  <si>
    <t xml:space="preserve">по выданным авансам на транспортные  услуги            </t>
  </si>
  <si>
    <t xml:space="preserve">по выданным авансам на коммунальные  услуги          </t>
  </si>
  <si>
    <t xml:space="preserve">по выданным авансам на услуги по  содержанию имущества               </t>
  </si>
  <si>
    <t xml:space="preserve">по выданным авансам на приобретение   основных средств             </t>
  </si>
  <si>
    <t xml:space="preserve">по выданным авансам на приобретение  нематериальных активов                 </t>
  </si>
  <si>
    <t xml:space="preserve">по выданным авансам на приобретение  материальных запасов                 </t>
  </si>
  <si>
    <t xml:space="preserve">по выданным авансам на приобретение   непроизведенных активов               </t>
  </si>
  <si>
    <t xml:space="preserve">2.3.1. просроченная кредиторская  задолженность      </t>
  </si>
  <si>
    <t xml:space="preserve">2.3.2. кредиторская задолженность по  расчетам с поставщиками и подрядчиками за счет средств бюджета  Горнозаводского муниципального района,  всего    </t>
  </si>
  <si>
    <t xml:space="preserve">по начислениям на выплаты по оплате  труда                                 </t>
  </si>
  <si>
    <t xml:space="preserve">по оплате услуг по содержанию  имущества                                    </t>
  </si>
  <si>
    <t xml:space="preserve">по приобретению непроизведенных  активов               </t>
  </si>
  <si>
    <t xml:space="preserve">2.3.3. кредиторская задолженность по  расчетам с поставщиками и подрядчиками за счет доходов, полученных от платной и иной приносящей доход деятельности, всего       </t>
  </si>
  <si>
    <t xml:space="preserve">по начислениям на выплаты по оплате  труда           </t>
  </si>
  <si>
    <t xml:space="preserve">по оплате услуг по содержанию  имущества                                   </t>
  </si>
  <si>
    <t>субсидии на финансовое обеспечение выполнения  муниципального задания, в т.ч.</t>
  </si>
  <si>
    <t xml:space="preserve">целевые субсидии, в т.ч.  </t>
  </si>
  <si>
    <t>- по субвенции на предоставление мер социальной поддержки учащимся из  малоимущих семей (бесплатное питание)</t>
  </si>
  <si>
    <t>- по субвенции на предоставление мер социальной поддержки учащимся из многодетных малоимущих семей (бесплатное питание)</t>
  </si>
  <si>
    <t>- по субвенции на выплату вознаграждения за выполнение функций классного руководителя педагогическим работникам</t>
  </si>
  <si>
    <t>- по субвенции на дополнительные меры материального обеспечения и социальной защиты работников образования</t>
  </si>
  <si>
    <t xml:space="preserve">публичные обязательства перед физическим  лицом, подлежащие исполнению в  денежной форме, в т.ч.         </t>
  </si>
  <si>
    <t>- по субвенции на выплату отдельным категориям лиц, которым присуждена ученая степень кандидата наук, доктора наук, работающих а образовательных учреждениях Пермского края</t>
  </si>
  <si>
    <t>- по субвенции на предоставление мер социальной поддержки учащимся из многодетных малоимущих семей (одежда)</t>
  </si>
  <si>
    <t xml:space="preserve">По субсидии на  выполнение муниципального задания, в т.ч.       </t>
  </si>
  <si>
    <t xml:space="preserve">оплата услуг  (выполнения работ), всего          </t>
  </si>
  <si>
    <t>220</t>
  </si>
  <si>
    <t xml:space="preserve">из них:           </t>
  </si>
  <si>
    <t>услуги связи</t>
  </si>
  <si>
    <t>221</t>
  </si>
  <si>
    <t xml:space="preserve">транспортные услуги            </t>
  </si>
  <si>
    <t>222</t>
  </si>
  <si>
    <t xml:space="preserve">коммунальные услуги            </t>
  </si>
  <si>
    <t>223</t>
  </si>
  <si>
    <t xml:space="preserve">работы, услуги по содержанию имущества       </t>
  </si>
  <si>
    <t>225</t>
  </si>
  <si>
    <t xml:space="preserve">прочие услуги (выполнение работ)    </t>
  </si>
  <si>
    <t>226</t>
  </si>
  <si>
    <t xml:space="preserve">прочие расходы    </t>
  </si>
  <si>
    <t>290</t>
  </si>
  <si>
    <t xml:space="preserve">Поступление нефинансовых активов, всего      </t>
  </si>
  <si>
    <t>300</t>
  </si>
  <si>
    <t>увеличение стоимости основных средств</t>
  </si>
  <si>
    <t>310</t>
  </si>
  <si>
    <t xml:space="preserve">увеличение стоимости  материальных увеличение   запасов            </t>
  </si>
  <si>
    <t>340</t>
  </si>
  <si>
    <t xml:space="preserve">По целевым субсидиям, </t>
  </si>
  <si>
    <t xml:space="preserve">в т.ч.  </t>
  </si>
  <si>
    <t>- по субвенции на предоставление мер социальной поддержки учащимся из малоимущих семей (бесплатное питание)</t>
  </si>
  <si>
    <t xml:space="preserve">из них:         </t>
  </si>
  <si>
    <t>оплата труда и  начисления на выплаты по оплате труда, всего</t>
  </si>
  <si>
    <t>210</t>
  </si>
  <si>
    <t xml:space="preserve">заработная плата  </t>
  </si>
  <si>
    <t>211</t>
  </si>
  <si>
    <t xml:space="preserve">начисления на  выплаты по оплате труда </t>
  </si>
  <si>
    <t>213</t>
  </si>
  <si>
    <t xml:space="preserve">поступление нефинансовых активов         </t>
  </si>
  <si>
    <t>из них:</t>
  </si>
  <si>
    <t xml:space="preserve">По публичным  обязательствам перед физическим  лицом, подлежащие исполнению в  денежной форме, в т.ч.          </t>
  </si>
  <si>
    <t>социальное обеспечение, всего</t>
  </si>
  <si>
    <t>260</t>
  </si>
  <si>
    <t xml:space="preserve">пособия по  социальной помощи населению </t>
  </si>
  <si>
    <t>262</t>
  </si>
  <si>
    <t>прочие выплаты</t>
  </si>
  <si>
    <t>212</t>
  </si>
  <si>
    <t>пособия по социальной помощи населению</t>
  </si>
  <si>
    <t xml:space="preserve">остаток по субсидии на  выполнение муниципального задания       </t>
  </si>
  <si>
    <t>Планируемый остаток  средств на начало планируемого года  всего, в т.ч.</t>
  </si>
  <si>
    <t>Директор</t>
  </si>
  <si>
    <t xml:space="preserve">коммунальные услуги   всего:         </t>
  </si>
  <si>
    <t xml:space="preserve">коммунальные услуги   отопление       </t>
  </si>
  <si>
    <t xml:space="preserve">коммунальные услуги   э/энергия       </t>
  </si>
  <si>
    <t xml:space="preserve">коммунальные услуги   вода       </t>
  </si>
  <si>
    <t>223/000</t>
  </si>
  <si>
    <t>223/101</t>
  </si>
  <si>
    <t>223/102</t>
  </si>
  <si>
    <t>МБОУ "ООШ" п. Медведка</t>
  </si>
  <si>
    <t xml:space="preserve">                                     Л.Б. Иванникова</t>
  </si>
  <si>
    <t>618872, Пермский край, Горнозаводский район, п. Медведка, ул. Строек Коммунизма, 9.</t>
  </si>
  <si>
    <r>
      <t>ИНН/КПП __</t>
    </r>
    <r>
      <rPr>
        <u val="single"/>
        <sz val="12"/>
        <color indexed="8"/>
        <rFont val="Times New Roman"/>
        <family val="1"/>
      </rPr>
      <t>5934040620 / 592101001_</t>
    </r>
    <r>
      <rPr>
        <sz val="12"/>
        <color indexed="8"/>
        <rFont val="Times New Roman"/>
        <family val="1"/>
      </rPr>
      <t>_____</t>
    </r>
  </si>
  <si>
    <t>ООШ п. Медведка</t>
  </si>
  <si>
    <t>Л.Б. Иванникова</t>
  </si>
  <si>
    <t>по субвенции на предоставление мер социальной поддержки по оплате ЖКУ (работающие  педагогические работники)</t>
  </si>
  <si>
    <t>по субвенции на предоставление мер социальной поддержки по оплате ЖКУ (пенсионеры)</t>
  </si>
  <si>
    <t>КВР</t>
  </si>
  <si>
    <t>Исполнитель ____________________________________________ Т.А.Вагина</t>
  </si>
  <si>
    <t>субсидии на иные цели</t>
  </si>
  <si>
    <t>соц.гарантии и льготы работникам (ст.23)</t>
  </si>
  <si>
    <t xml:space="preserve">услуги связи (интернет)         </t>
  </si>
  <si>
    <t xml:space="preserve">увеличение стоимости  материальных    запасов            </t>
  </si>
  <si>
    <t>родительская плата</t>
  </si>
  <si>
    <t xml:space="preserve">прочие услуги (питание школьников)    </t>
  </si>
  <si>
    <r>
      <t xml:space="preserve"> "</t>
    </r>
    <r>
      <rPr>
        <u val="single"/>
        <sz val="12"/>
        <color indexed="8"/>
        <rFont val="Times New Roman"/>
        <family val="1"/>
      </rPr>
      <t>_____" ____________________________</t>
    </r>
  </si>
  <si>
    <t>"_____ " ________________________________</t>
  </si>
  <si>
    <r>
      <t xml:space="preserve">За счет средств субвенции на обеспечение государственных гарантий на получение общедоступного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  </r>
    <r>
      <rPr>
        <b/>
        <sz val="10"/>
        <color indexed="8"/>
        <rFont val="Times New Roman"/>
        <family val="1"/>
      </rPr>
      <t>(школа)</t>
    </r>
  </si>
  <si>
    <r>
      <t xml:space="preserve">За счет средств субвенции на обеспечение государственных гарантий на получение общедоступного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  </r>
    <r>
      <rPr>
        <b/>
        <sz val="10"/>
        <color indexed="8"/>
        <rFont val="Times New Roman"/>
        <family val="1"/>
      </rPr>
      <t>(дошк. группа)</t>
    </r>
  </si>
  <si>
    <t>За счет средств бюджета Горнозаводского муниципального района (дошк. группа)</t>
  </si>
  <si>
    <r>
      <t>Тел. _</t>
    </r>
    <r>
      <rPr>
        <u val="single"/>
        <sz val="12"/>
        <color indexed="8"/>
        <rFont val="Times New Roman"/>
        <family val="1"/>
      </rPr>
      <t>№ 834 (269) 4 11 42_</t>
    </r>
    <r>
      <rPr>
        <sz val="12"/>
        <color indexed="8"/>
        <rFont val="Times New Roman"/>
        <family val="1"/>
      </rPr>
      <t>__                                     "____ " ______________________________</t>
    </r>
  </si>
  <si>
    <r>
      <t>За счет средств бюджета Горнозаводского муниципального района</t>
    </r>
    <r>
      <rPr>
        <b/>
        <sz val="12"/>
        <color indexed="8"/>
        <rFont val="Times New Roman"/>
        <family val="1"/>
      </rPr>
      <t xml:space="preserve"> (школа)</t>
    </r>
  </si>
  <si>
    <r>
      <t>За счет средств бюджета Горнозаводского муниципального района</t>
    </r>
    <r>
      <rPr>
        <b/>
        <sz val="12"/>
        <color indexed="8"/>
        <rFont val="Times New Roman"/>
        <family val="1"/>
      </rPr>
      <t xml:space="preserve"> (дошк. группа)</t>
    </r>
  </si>
  <si>
    <t xml:space="preserve"> за питание детей в школьной столовой</t>
  </si>
  <si>
    <t xml:space="preserve">прочие услуги (родительская плата)    </t>
  </si>
  <si>
    <r>
      <t xml:space="preserve">За счет средств субвенции на обеспечение государственных гарантий на получение общедоступного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  </r>
    <r>
      <rPr>
        <b/>
        <sz val="10"/>
        <color indexed="8"/>
        <rFont val="Times New Roman"/>
        <family val="1"/>
      </rPr>
      <t>(</t>
    </r>
    <r>
      <rPr>
        <b/>
        <sz val="11"/>
        <color indexed="8"/>
        <rFont val="Times New Roman"/>
        <family val="1"/>
      </rPr>
      <t>дошк. группа</t>
    </r>
    <r>
      <rPr>
        <b/>
        <sz val="10"/>
        <color indexed="8"/>
        <rFont val="Times New Roman"/>
        <family val="1"/>
      </rPr>
      <t>)</t>
    </r>
  </si>
  <si>
    <t>финансово-хозяйственной деятельности на 2018 год</t>
  </si>
  <si>
    <t>и плановый период 2019, 2020_ гг.</t>
  </si>
  <si>
    <t>Поступление нефинансовых активов:</t>
  </si>
  <si>
    <t>увеличение стоиости основных средств</t>
  </si>
  <si>
    <r>
      <t xml:space="preserve">Субсидии на иные цели:  </t>
    </r>
    <r>
      <rPr>
        <b/>
        <i/>
        <sz val="11"/>
        <color indexed="8"/>
        <rFont val="Times New Roman"/>
        <family val="1"/>
      </rPr>
      <t>(наружное освещение)</t>
    </r>
  </si>
  <si>
    <t xml:space="preserve">арендная плата </t>
  </si>
  <si>
    <r>
      <t xml:space="preserve"> Субсидии на иные цели (</t>
    </r>
    <r>
      <rPr>
        <b/>
        <i/>
        <sz val="12"/>
        <color indexed="8"/>
        <rFont val="Times New Roman"/>
        <family val="1"/>
      </rPr>
      <t>наружное освещение</t>
    </r>
    <r>
      <rPr>
        <b/>
        <sz val="12"/>
        <color indexed="8"/>
        <rFont val="Times New Roman"/>
        <family val="1"/>
      </rPr>
      <t>)</t>
    </r>
  </si>
  <si>
    <r>
      <t xml:space="preserve">прочие услуги </t>
    </r>
    <r>
      <rPr>
        <b/>
        <sz val="12"/>
        <color indexed="8"/>
        <rFont val="Times New Roman"/>
        <family val="1"/>
      </rPr>
      <t xml:space="preserve"> (</t>
    </r>
    <r>
      <rPr>
        <b/>
        <i/>
        <sz val="12"/>
        <color indexed="8"/>
        <rFont val="Times New Roman"/>
        <family val="1"/>
      </rPr>
      <t>мед.осмотр</t>
    </r>
    <r>
      <rPr>
        <b/>
        <sz val="12"/>
        <color indexed="8"/>
        <rFont val="Times New Roman"/>
        <family val="1"/>
      </rPr>
      <t xml:space="preserve">)   </t>
    </r>
    <r>
      <rPr>
        <sz val="12"/>
        <color indexed="8"/>
        <rFont val="Times New Roman"/>
        <family val="1"/>
      </rPr>
      <t xml:space="preserve"> </t>
    </r>
  </si>
  <si>
    <t xml:space="preserve">компенсация затрат родителя на получение обучающимися образования в форме семейного образования </t>
  </si>
  <si>
    <t>директор МБОУ ООШ п. Медведка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</si>
</sst>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4" fillId="0" borderId="18" xfId="0" applyFont="1" applyBorder="1" applyAlignment="1">
      <alignment vertical="top" wrapText="1"/>
    </xf>
    <xf numFmtId="0" fontId="0" fillId="0" borderId="19" xfId="0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4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4" fillId="0" borderId="1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4" fillId="33" borderId="18" xfId="0" applyFont="1" applyFill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vertical="top" wrapText="1"/>
    </xf>
    <xf numFmtId="0" fontId="7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vertical="top" wrapText="1"/>
    </xf>
    <xf numFmtId="0" fontId="7" fillId="35" borderId="18" xfId="0" applyFont="1" applyFill="1" applyBorder="1" applyAlignment="1">
      <alignment vertical="center" wrapText="1"/>
    </xf>
    <xf numFmtId="4" fontId="12" fillId="0" borderId="13" xfId="0" applyNumberFormat="1" applyFont="1" applyBorder="1" applyAlignment="1">
      <alignment wrapText="1"/>
    </xf>
    <xf numFmtId="4" fontId="12" fillId="0" borderId="11" xfId="0" applyNumberFormat="1" applyFont="1" applyBorder="1" applyAlignment="1">
      <alignment wrapText="1"/>
    </xf>
    <xf numFmtId="4" fontId="12" fillId="0" borderId="18" xfId="0" applyNumberFormat="1" applyFont="1" applyBorder="1" applyAlignment="1">
      <alignment horizontal="center" wrapText="1"/>
    </xf>
    <xf numFmtId="4" fontId="12" fillId="0" borderId="18" xfId="0" applyNumberFormat="1" applyFont="1" applyBorder="1" applyAlignment="1">
      <alignment wrapText="1"/>
    </xf>
    <xf numFmtId="4" fontId="12" fillId="0" borderId="12" xfId="0" applyNumberFormat="1" applyFont="1" applyBorder="1" applyAlignment="1">
      <alignment wrapText="1"/>
    </xf>
    <xf numFmtId="4" fontId="12" fillId="0" borderId="15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" fontId="12" fillId="0" borderId="16" xfId="0" applyNumberFormat="1" applyFont="1" applyBorder="1" applyAlignment="1">
      <alignment wrapText="1"/>
    </xf>
    <xf numFmtId="4" fontId="12" fillId="0" borderId="21" xfId="0" applyNumberFormat="1" applyFont="1" applyBorder="1" applyAlignment="1">
      <alignment wrapText="1"/>
    </xf>
    <xf numFmtId="0" fontId="3" fillId="0" borderId="18" xfId="0" applyFont="1" applyBorder="1" applyAlignment="1">
      <alignment vertical="top" wrapText="1"/>
    </xf>
    <xf numFmtId="0" fontId="7" fillId="0" borderId="18" xfId="0" applyFont="1" applyBorder="1" applyAlignment="1">
      <alignment wrapText="1"/>
    </xf>
    <xf numFmtId="4" fontId="13" fillId="0" borderId="21" xfId="0" applyNumberFormat="1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7" fillId="36" borderId="18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37" borderId="18" xfId="0" applyFont="1" applyFill="1" applyBorder="1" applyAlignment="1">
      <alignment horizontal="center" wrapText="1"/>
    </xf>
    <xf numFmtId="0" fontId="4" fillId="37" borderId="18" xfId="0" applyFont="1" applyFill="1" applyBorder="1" applyAlignment="1">
      <alignment wrapText="1"/>
    </xf>
    <xf numFmtId="0" fontId="4" fillId="37" borderId="22" xfId="0" applyFont="1" applyFill="1" applyBorder="1" applyAlignment="1">
      <alignment vertical="top" wrapText="1"/>
    </xf>
    <xf numFmtId="0" fontId="4" fillId="37" borderId="18" xfId="0" applyFont="1" applyFill="1" applyBorder="1" applyAlignment="1">
      <alignment vertical="top" wrapText="1"/>
    </xf>
    <xf numFmtId="0" fontId="7" fillId="37" borderId="18" xfId="0" applyFont="1" applyFill="1" applyBorder="1" applyAlignment="1">
      <alignment vertical="top" wrapText="1"/>
    </xf>
    <xf numFmtId="0" fontId="3" fillId="0" borderId="18" xfId="0" applyFont="1" applyBorder="1" applyAlignment="1">
      <alignment wrapText="1"/>
    </xf>
    <xf numFmtId="0" fontId="4" fillId="37" borderId="18" xfId="0" applyFont="1" applyFill="1" applyBorder="1" applyAlignment="1">
      <alignment vertical="center" wrapText="1"/>
    </xf>
    <xf numFmtId="0" fontId="7" fillId="37" borderId="18" xfId="0" applyFont="1" applyFill="1" applyBorder="1" applyAlignment="1">
      <alignment horizontal="center" wrapText="1"/>
    </xf>
    <xf numFmtId="4" fontId="13" fillId="37" borderId="21" xfId="0" applyNumberFormat="1" applyFont="1" applyFill="1" applyBorder="1" applyAlignment="1">
      <alignment wrapText="1"/>
    </xf>
    <xf numFmtId="0" fontId="11" fillId="37" borderId="23" xfId="0" applyFont="1" applyFill="1" applyBorder="1" applyAlignment="1">
      <alignment vertical="top" wrapText="1"/>
    </xf>
    <xf numFmtId="0" fontId="11" fillId="37" borderId="18" xfId="0" applyFont="1" applyFill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3" fillId="0" borderId="24" xfId="0" applyFont="1" applyBorder="1" applyAlignment="1">
      <alignment wrapText="1"/>
    </xf>
    <xf numFmtId="0" fontId="16" fillId="0" borderId="18" xfId="0" applyFont="1" applyBorder="1" applyAlignment="1">
      <alignment vertical="center" wrapText="1"/>
    </xf>
    <xf numFmtId="0" fontId="7" fillId="36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top" wrapText="1"/>
    </xf>
    <xf numFmtId="4" fontId="12" fillId="37" borderId="11" xfId="0" applyNumberFormat="1" applyFont="1" applyFill="1" applyBorder="1" applyAlignment="1">
      <alignment wrapText="1"/>
    </xf>
    <xf numFmtId="0" fontId="14" fillId="37" borderId="18" xfId="0" applyFont="1" applyFill="1" applyBorder="1" applyAlignment="1">
      <alignment horizontal="center" vertical="top" wrapText="1"/>
    </xf>
    <xf numFmtId="0" fontId="4" fillId="37" borderId="18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" fontId="3" fillId="37" borderId="18" xfId="0" applyNumberFormat="1" applyFont="1" applyFill="1" applyBorder="1" applyAlignment="1">
      <alignment vertical="center" wrapText="1"/>
    </xf>
    <xf numFmtId="2" fontId="4" fillId="0" borderId="12" xfId="0" applyNumberFormat="1" applyFont="1" applyBorder="1" applyAlignment="1">
      <alignment vertical="top" wrapText="1"/>
    </xf>
    <xf numFmtId="0" fontId="4" fillId="37" borderId="18" xfId="0" applyFont="1" applyFill="1" applyBorder="1" applyAlignment="1">
      <alignment horizontal="center" vertical="center" wrapText="1"/>
    </xf>
    <xf numFmtId="4" fontId="17" fillId="0" borderId="21" xfId="0" applyNumberFormat="1" applyFont="1" applyBorder="1" applyAlignment="1">
      <alignment horizontal="center" wrapText="1"/>
    </xf>
    <xf numFmtId="4" fontId="18" fillId="0" borderId="18" xfId="0" applyNumberFormat="1" applyFont="1" applyBorder="1" applyAlignment="1">
      <alignment horizontal="center" wrapText="1"/>
    </xf>
    <xf numFmtId="0" fontId="0" fillId="0" borderId="18" xfId="0" applyBorder="1" applyAlignment="1">
      <alignment/>
    </xf>
    <xf numFmtId="0" fontId="7" fillId="37" borderId="18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4" fillId="0" borderId="24" xfId="0" applyFont="1" applyBorder="1" applyAlignment="1">
      <alignment vertical="center" wrapText="1"/>
    </xf>
    <xf numFmtId="0" fontId="3" fillId="37" borderId="0" xfId="0" applyFont="1" applyFill="1" applyBorder="1" applyAlignment="1">
      <alignment horizontal="center" wrapText="1"/>
    </xf>
    <xf numFmtId="0" fontId="7" fillId="0" borderId="20" xfId="0" applyFont="1" applyBorder="1" applyAlignment="1">
      <alignment vertical="top" wrapText="1"/>
    </xf>
    <xf numFmtId="0" fontId="7" fillId="37" borderId="25" xfId="0" applyFont="1" applyFill="1" applyBorder="1" applyAlignment="1">
      <alignment vertical="center" wrapText="1"/>
    </xf>
    <xf numFmtId="4" fontId="17" fillId="0" borderId="26" xfId="0" applyNumberFormat="1" applyFont="1" applyBorder="1" applyAlignment="1">
      <alignment horizontal="center" wrapText="1"/>
    </xf>
    <xf numFmtId="0" fontId="19" fillId="37" borderId="18" xfId="0" applyFont="1" applyFill="1" applyBorder="1" applyAlignment="1">
      <alignment vertical="top" wrapText="1"/>
    </xf>
    <xf numFmtId="0" fontId="16" fillId="37" borderId="13" xfId="0" applyFont="1" applyFill="1" applyBorder="1" applyAlignment="1">
      <alignment vertical="center" wrapText="1"/>
    </xf>
    <xf numFmtId="0" fontId="3" fillId="37" borderId="18" xfId="0" applyFont="1" applyFill="1" applyBorder="1" applyAlignment="1">
      <alignment vertical="center" wrapText="1"/>
    </xf>
    <xf numFmtId="0" fontId="14" fillId="0" borderId="18" xfId="0" applyFont="1" applyBorder="1" applyAlignment="1">
      <alignment vertical="top" wrapText="1"/>
    </xf>
    <xf numFmtId="1" fontId="4" fillId="0" borderId="18" xfId="0" applyNumberFormat="1" applyFont="1" applyBorder="1" applyAlignment="1">
      <alignment horizontal="center" vertical="center" wrapText="1"/>
    </xf>
    <xf numFmtId="0" fontId="7" fillId="37" borderId="18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center" wrapText="1"/>
    </xf>
    <xf numFmtId="4" fontId="13" fillId="0" borderId="14" xfId="0" applyNumberFormat="1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top" wrapText="1"/>
    </xf>
    <xf numFmtId="0" fontId="16" fillId="37" borderId="24" xfId="0" applyFont="1" applyFill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37" borderId="24" xfId="0" applyFont="1" applyFill="1" applyBorder="1" applyAlignment="1">
      <alignment vertical="center" wrapText="1"/>
    </xf>
    <xf numFmtId="4" fontId="55" fillId="37" borderId="17" xfId="0" applyNumberFormat="1" applyFont="1" applyFill="1" applyBorder="1" applyAlignment="1">
      <alignment horizontal="center" wrapText="1"/>
    </xf>
    <xf numFmtId="4" fontId="55" fillId="37" borderId="15" xfId="0" applyNumberFormat="1" applyFont="1" applyFill="1" applyBorder="1" applyAlignment="1">
      <alignment horizontal="center" wrapText="1"/>
    </xf>
    <xf numFmtId="4" fontId="56" fillId="0" borderId="12" xfId="0" applyNumberFormat="1" applyFont="1" applyBorder="1" applyAlignment="1">
      <alignment horizontal="center" wrapText="1"/>
    </xf>
    <xf numFmtId="4" fontId="56" fillId="0" borderId="11" xfId="0" applyNumberFormat="1" applyFont="1" applyBorder="1" applyAlignment="1">
      <alignment horizontal="center" wrapText="1"/>
    </xf>
    <xf numFmtId="4" fontId="56" fillId="0" borderId="11" xfId="0" applyNumberFormat="1" applyFont="1" applyBorder="1" applyAlignment="1">
      <alignment wrapText="1"/>
    </xf>
    <xf numFmtId="4" fontId="55" fillId="0" borderId="16" xfId="0" applyNumberFormat="1" applyFont="1" applyBorder="1" applyAlignment="1">
      <alignment horizontal="right" wrapText="1"/>
    </xf>
    <xf numFmtId="4" fontId="55" fillId="0" borderId="13" xfId="0" applyNumberFormat="1" applyFont="1" applyBorder="1" applyAlignment="1">
      <alignment horizontal="right" wrapText="1"/>
    </xf>
    <xf numFmtId="4" fontId="56" fillId="37" borderId="12" xfId="0" applyNumberFormat="1" applyFont="1" applyFill="1" applyBorder="1" applyAlignment="1">
      <alignment wrapText="1"/>
    </xf>
    <xf numFmtId="4" fontId="56" fillId="37" borderId="11" xfId="0" applyNumberFormat="1" applyFont="1" applyFill="1" applyBorder="1" applyAlignment="1">
      <alignment wrapText="1"/>
    </xf>
    <xf numFmtId="4" fontId="55" fillId="0" borderId="12" xfId="0" applyNumberFormat="1" applyFont="1" applyBorder="1" applyAlignment="1">
      <alignment wrapText="1"/>
    </xf>
    <xf numFmtId="4" fontId="55" fillId="0" borderId="11" xfId="0" applyNumberFormat="1" applyFont="1" applyBorder="1" applyAlignment="1">
      <alignment wrapText="1"/>
    </xf>
    <xf numFmtId="4" fontId="56" fillId="0" borderId="12" xfId="0" applyNumberFormat="1" applyFont="1" applyBorder="1" applyAlignment="1">
      <alignment wrapText="1"/>
    </xf>
    <xf numFmtId="4" fontId="56" fillId="37" borderId="21" xfId="0" applyNumberFormat="1" applyFont="1" applyFill="1" applyBorder="1" applyAlignment="1">
      <alignment wrapText="1"/>
    </xf>
    <xf numFmtId="4" fontId="56" fillId="0" borderId="21" xfId="0" applyNumberFormat="1" applyFont="1" applyBorder="1" applyAlignment="1">
      <alignment wrapText="1"/>
    </xf>
    <xf numFmtId="4" fontId="56" fillId="0" borderId="18" xfId="0" applyNumberFormat="1" applyFont="1" applyBorder="1" applyAlignment="1">
      <alignment wrapText="1"/>
    </xf>
    <xf numFmtId="4" fontId="56" fillId="0" borderId="16" xfId="0" applyNumberFormat="1" applyFont="1" applyBorder="1" applyAlignment="1">
      <alignment wrapText="1"/>
    </xf>
    <xf numFmtId="4" fontId="56" fillId="0" borderId="13" xfId="0" applyNumberFormat="1" applyFont="1" applyBorder="1" applyAlignment="1">
      <alignment wrapText="1"/>
    </xf>
    <xf numFmtId="4" fontId="56" fillId="0" borderId="26" xfId="0" applyNumberFormat="1" applyFont="1" applyBorder="1" applyAlignment="1">
      <alignment wrapText="1"/>
    </xf>
    <xf numFmtId="4" fontId="56" fillId="0" borderId="20" xfId="0" applyNumberFormat="1" applyFont="1" applyBorder="1" applyAlignment="1">
      <alignment wrapText="1"/>
    </xf>
    <xf numFmtId="4" fontId="56" fillId="0" borderId="17" xfId="0" applyNumberFormat="1" applyFont="1" applyBorder="1" applyAlignment="1">
      <alignment wrapText="1"/>
    </xf>
    <xf numFmtId="4" fontId="56" fillId="0" borderId="15" xfId="0" applyNumberFormat="1" applyFont="1" applyBorder="1" applyAlignment="1">
      <alignment wrapText="1"/>
    </xf>
    <xf numFmtId="4" fontId="55" fillId="37" borderId="11" xfId="0" applyNumberFormat="1" applyFont="1" applyFill="1" applyBorder="1" applyAlignment="1">
      <alignment wrapText="1"/>
    </xf>
    <xf numFmtId="4" fontId="55" fillId="37" borderId="21" xfId="0" applyNumberFormat="1" applyFont="1" applyFill="1" applyBorder="1" applyAlignment="1">
      <alignment wrapText="1"/>
    </xf>
    <xf numFmtId="4" fontId="55" fillId="37" borderId="18" xfId="0" applyNumberFormat="1" applyFont="1" applyFill="1" applyBorder="1" applyAlignment="1">
      <alignment wrapText="1"/>
    </xf>
    <xf numFmtId="4" fontId="55" fillId="0" borderId="18" xfId="0" applyNumberFormat="1" applyFont="1" applyBorder="1" applyAlignment="1">
      <alignment wrapText="1"/>
    </xf>
    <xf numFmtId="4" fontId="55" fillId="0" borderId="21" xfId="0" applyNumberFormat="1" applyFont="1" applyBorder="1" applyAlignment="1">
      <alignment wrapText="1"/>
    </xf>
    <xf numFmtId="4" fontId="55" fillId="0" borderId="26" xfId="0" applyNumberFormat="1" applyFont="1" applyBorder="1" applyAlignment="1">
      <alignment wrapText="1"/>
    </xf>
    <xf numFmtId="4" fontId="55" fillId="0" borderId="14" xfId="0" applyNumberFormat="1" applyFont="1" applyBorder="1" applyAlignment="1">
      <alignment wrapText="1"/>
    </xf>
    <xf numFmtId="4" fontId="55" fillId="0" borderId="13" xfId="0" applyNumberFormat="1" applyFont="1" applyBorder="1" applyAlignment="1">
      <alignment wrapText="1"/>
    </xf>
    <xf numFmtId="4" fontId="55" fillId="0" borderId="16" xfId="0" applyNumberFormat="1" applyFont="1" applyBorder="1" applyAlignment="1">
      <alignment wrapText="1"/>
    </xf>
    <xf numFmtId="4" fontId="56" fillId="0" borderId="0" xfId="0" applyNumberFormat="1" applyFont="1" applyBorder="1" applyAlignment="1">
      <alignment wrapText="1"/>
    </xf>
    <xf numFmtId="4" fontId="56" fillId="0" borderId="14" xfId="0" applyNumberFormat="1" applyFont="1" applyBorder="1" applyAlignment="1">
      <alignment wrapText="1"/>
    </xf>
    <xf numFmtId="4" fontId="56" fillId="0" borderId="28" xfId="0" applyNumberFormat="1" applyFont="1" applyBorder="1" applyAlignment="1">
      <alignment wrapText="1"/>
    </xf>
    <xf numFmtId="4" fontId="56" fillId="0" borderId="24" xfId="0" applyNumberFormat="1" applyFont="1" applyBorder="1" applyAlignment="1">
      <alignment wrapText="1"/>
    </xf>
    <xf numFmtId="4" fontId="56" fillId="0" borderId="25" xfId="0" applyNumberFormat="1" applyFont="1" applyBorder="1" applyAlignment="1">
      <alignment wrapText="1"/>
    </xf>
    <xf numFmtId="4" fontId="56" fillId="0" borderId="29" xfId="0" applyNumberFormat="1" applyFont="1" applyBorder="1" applyAlignment="1">
      <alignment wrapText="1"/>
    </xf>
    <xf numFmtId="4" fontId="56" fillId="37" borderId="18" xfId="0" applyNumberFormat="1" applyFont="1" applyFill="1" applyBorder="1" applyAlignment="1">
      <alignment wrapText="1"/>
    </xf>
    <xf numFmtId="4" fontId="55" fillId="34" borderId="21" xfId="0" applyNumberFormat="1" applyFont="1" applyFill="1" applyBorder="1" applyAlignment="1">
      <alignment wrapText="1"/>
    </xf>
    <xf numFmtId="4" fontId="56" fillId="0" borderId="19" xfId="0" applyNumberFormat="1" applyFont="1" applyBorder="1" applyAlignment="1">
      <alignment wrapText="1"/>
    </xf>
    <xf numFmtId="49" fontId="20" fillId="0" borderId="18" xfId="0" applyNumberFormat="1" applyFont="1" applyBorder="1" applyAlignment="1">
      <alignment horizontal="justify" vertical="top" wrapText="1"/>
    </xf>
    <xf numFmtId="0" fontId="57" fillId="0" borderId="18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8" fillId="0" borderId="21" xfId="0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left" vertical="top" wrapText="1"/>
    </xf>
    <xf numFmtId="0" fontId="3" fillId="37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37" borderId="18" xfId="0" applyFont="1" applyFill="1" applyBorder="1" applyAlignment="1">
      <alignment horizontal="center" vertical="center" wrapText="1"/>
    </xf>
    <xf numFmtId="0" fontId="20" fillId="37" borderId="18" xfId="0" applyFont="1" applyFill="1" applyBorder="1" applyAlignment="1">
      <alignment vertical="top" wrapText="1"/>
    </xf>
    <xf numFmtId="0" fontId="14" fillId="0" borderId="18" xfId="0" applyFont="1" applyBorder="1" applyAlignment="1">
      <alignment horizontal="center" wrapText="1"/>
    </xf>
    <xf numFmtId="4" fontId="55" fillId="0" borderId="23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 shrinkToFit="1"/>
    </xf>
    <xf numFmtId="0" fontId="4" fillId="0" borderId="0" xfId="0" applyFont="1" applyAlignment="1">
      <alignment horizontal="left" wrapText="1" shrinkToFit="1"/>
    </xf>
    <xf numFmtId="0" fontId="10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8" max="8" width="4.57421875" style="0" customWidth="1"/>
    <col min="9" max="9" width="11.00390625" style="0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15.75" customHeight="1">
      <c r="A2" s="2"/>
      <c r="B2" s="1"/>
      <c r="C2" s="1"/>
      <c r="D2" s="1"/>
      <c r="E2" s="1"/>
      <c r="F2" s="1"/>
      <c r="G2" s="1"/>
      <c r="H2" s="1"/>
      <c r="I2" s="1"/>
    </row>
    <row r="3" spans="1:9" ht="18">
      <c r="A3" s="3"/>
      <c r="B3" s="1"/>
      <c r="C3" s="1"/>
      <c r="D3" s="1"/>
      <c r="E3" s="1"/>
      <c r="F3" s="1" t="s">
        <v>1</v>
      </c>
      <c r="G3" s="1"/>
      <c r="H3" s="1"/>
      <c r="I3" s="1"/>
    </row>
    <row r="4" spans="1:9" ht="18">
      <c r="A4" s="1" t="s">
        <v>2</v>
      </c>
      <c r="B4" s="1"/>
      <c r="C4" s="1"/>
      <c r="D4" s="1"/>
      <c r="E4" s="1"/>
      <c r="F4" s="36" t="s">
        <v>238</v>
      </c>
      <c r="G4" s="4"/>
      <c r="H4" s="4"/>
      <c r="I4" s="4"/>
    </row>
    <row r="5" spans="1:9" ht="12.75" customHeight="1">
      <c r="A5" s="1"/>
      <c r="B5" s="1"/>
      <c r="C5" s="1"/>
      <c r="D5" s="1"/>
      <c r="E5" s="1"/>
      <c r="F5" s="5" t="s">
        <v>3</v>
      </c>
      <c r="G5" s="1"/>
      <c r="H5" s="1"/>
      <c r="I5" s="1"/>
    </row>
    <row r="6" spans="1:9" ht="12.75" customHeight="1">
      <c r="A6" s="1"/>
      <c r="B6" s="1"/>
      <c r="C6" s="1"/>
      <c r="D6" s="1"/>
      <c r="E6" s="1"/>
      <c r="F6" s="5" t="s">
        <v>4</v>
      </c>
      <c r="G6" s="1"/>
      <c r="H6" s="1"/>
      <c r="I6" s="1"/>
    </row>
    <row r="7" spans="1:9" ht="18">
      <c r="A7" s="6" t="s">
        <v>5</v>
      </c>
      <c r="B7" s="6"/>
      <c r="C7" s="7"/>
      <c r="D7" s="7"/>
      <c r="E7" s="7"/>
      <c r="F7" s="35" t="s">
        <v>203</v>
      </c>
      <c r="G7" s="8"/>
      <c r="H7" s="8"/>
      <c r="I7" s="8"/>
    </row>
    <row r="8" spans="1:9" ht="18">
      <c r="A8" s="1" t="s">
        <v>6</v>
      </c>
      <c r="B8" s="1"/>
      <c r="C8" s="1"/>
      <c r="D8" s="1"/>
      <c r="E8" s="1"/>
      <c r="F8" s="5" t="s">
        <v>106</v>
      </c>
      <c r="G8" s="1"/>
      <c r="H8" s="1"/>
      <c r="I8" s="1"/>
    </row>
    <row r="9" spans="1:9" ht="18">
      <c r="A9" s="1" t="s">
        <v>7</v>
      </c>
      <c r="B9" s="1"/>
      <c r="C9" s="1"/>
      <c r="D9" s="1"/>
      <c r="E9" s="1"/>
      <c r="F9" s="12" t="s">
        <v>218</v>
      </c>
      <c r="G9" s="1"/>
      <c r="H9" s="1"/>
      <c r="I9" s="1"/>
    </row>
    <row r="10" spans="1:9" ht="18">
      <c r="A10" s="1"/>
      <c r="B10" s="1"/>
      <c r="C10" s="1"/>
      <c r="D10" s="1"/>
      <c r="E10" s="1"/>
      <c r="F10" s="1"/>
      <c r="G10" s="1"/>
      <c r="H10" s="1"/>
      <c r="I10" s="1"/>
    </row>
    <row r="11" spans="1:9" ht="18">
      <c r="A11" s="171" t="s">
        <v>8</v>
      </c>
      <c r="B11" s="171"/>
      <c r="C11" s="171"/>
      <c r="D11" s="171"/>
      <c r="E11" s="171"/>
      <c r="F11" s="171"/>
      <c r="G11" s="171"/>
      <c r="H11" s="171"/>
      <c r="I11" s="171"/>
    </row>
    <row r="12" spans="1:9" ht="18">
      <c r="A12" s="171" t="s">
        <v>229</v>
      </c>
      <c r="B12" s="171"/>
      <c r="C12" s="171"/>
      <c r="D12" s="171"/>
      <c r="E12" s="171"/>
      <c r="F12" s="171"/>
      <c r="G12" s="171"/>
      <c r="H12" s="171"/>
      <c r="I12" s="171"/>
    </row>
    <row r="13" spans="1:9" ht="18">
      <c r="A13" s="171" t="s">
        <v>230</v>
      </c>
      <c r="B13" s="171"/>
      <c r="C13" s="171"/>
      <c r="D13" s="171"/>
      <c r="E13" s="171"/>
      <c r="F13" s="171"/>
      <c r="G13" s="171"/>
      <c r="H13" s="171"/>
      <c r="I13" s="171"/>
    </row>
    <row r="14" spans="1:9" ht="18">
      <c r="A14" s="9"/>
      <c r="B14" s="1"/>
      <c r="C14" s="1"/>
      <c r="D14" s="1"/>
      <c r="E14" s="1"/>
      <c r="F14" s="1"/>
      <c r="G14" s="1"/>
      <c r="H14" s="1"/>
      <c r="I14" s="1"/>
    </row>
    <row r="15" ht="15">
      <c r="A15" s="12" t="s">
        <v>219</v>
      </c>
    </row>
    <row r="16" spans="1:9" ht="18">
      <c r="A16" s="9"/>
      <c r="B16" s="9"/>
      <c r="C16" s="9"/>
      <c r="D16" s="9"/>
      <c r="E16" s="9"/>
      <c r="F16" s="9"/>
      <c r="G16" s="9"/>
      <c r="H16" s="9"/>
      <c r="I16" s="10" t="s">
        <v>9</v>
      </c>
    </row>
    <row r="17" spans="1:9" ht="18">
      <c r="A17" s="9"/>
      <c r="B17" s="9"/>
      <c r="C17" s="9"/>
      <c r="D17" s="9"/>
      <c r="E17" s="9"/>
      <c r="F17" s="9"/>
      <c r="G17" s="11" t="s">
        <v>10</v>
      </c>
      <c r="H17" s="9"/>
      <c r="I17" s="10"/>
    </row>
    <row r="18" spans="1:9" ht="18">
      <c r="A18" s="9"/>
      <c r="B18" s="9"/>
      <c r="C18" s="9"/>
      <c r="D18" s="9"/>
      <c r="E18" s="9"/>
      <c r="F18" s="9"/>
      <c r="G18" s="11" t="s">
        <v>11</v>
      </c>
      <c r="H18" s="9"/>
      <c r="I18" s="34"/>
    </row>
    <row r="19" spans="1:9" ht="18">
      <c r="A19" s="9"/>
      <c r="B19" s="9"/>
      <c r="C19" s="9"/>
      <c r="D19" s="9"/>
      <c r="E19" s="9"/>
      <c r="F19" s="9"/>
      <c r="G19" s="11" t="s">
        <v>12</v>
      </c>
      <c r="H19" s="9"/>
      <c r="I19" s="10"/>
    </row>
    <row r="20" spans="1:9" ht="18">
      <c r="A20" s="9"/>
      <c r="B20" s="9"/>
      <c r="C20" s="9"/>
      <c r="D20" s="9"/>
      <c r="E20" s="9"/>
      <c r="F20" s="9"/>
      <c r="G20" s="11" t="s">
        <v>13</v>
      </c>
      <c r="H20" s="9"/>
      <c r="I20" s="31">
        <v>383</v>
      </c>
    </row>
    <row r="21" ht="15">
      <c r="A21" s="12" t="s">
        <v>14</v>
      </c>
    </row>
    <row r="22" ht="18">
      <c r="A22" s="37" t="s">
        <v>202</v>
      </c>
    </row>
    <row r="23" ht="15">
      <c r="A23" s="12"/>
    </row>
    <row r="24" ht="15">
      <c r="A24" s="12" t="s">
        <v>205</v>
      </c>
    </row>
    <row r="25" ht="15">
      <c r="A25" s="12"/>
    </row>
    <row r="26" ht="15">
      <c r="A26" s="12" t="s">
        <v>15</v>
      </c>
    </row>
    <row r="27" ht="15">
      <c r="A27" s="12"/>
    </row>
    <row r="28" ht="15">
      <c r="A28" s="12" t="s">
        <v>16</v>
      </c>
    </row>
    <row r="29" spans="1:10" ht="31.5" customHeight="1">
      <c r="A29" s="173" t="s">
        <v>98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ht="15">
      <c r="A30" s="12"/>
    </row>
    <row r="31" ht="15">
      <c r="A31" s="12" t="s">
        <v>17</v>
      </c>
    </row>
    <row r="32" ht="15">
      <c r="A32" s="32" t="s">
        <v>204</v>
      </c>
    </row>
    <row r="33" ht="15">
      <c r="A33" s="12"/>
    </row>
    <row r="34" ht="15">
      <c r="A34" s="12" t="s">
        <v>18</v>
      </c>
    </row>
    <row r="35" ht="15">
      <c r="A35" s="12"/>
    </row>
    <row r="36" ht="18" customHeight="1">
      <c r="A36" s="12" t="s">
        <v>99</v>
      </c>
    </row>
    <row r="37" spans="1:10" ht="35.25" customHeight="1">
      <c r="A37" s="174" t="s">
        <v>100</v>
      </c>
      <c r="B37" s="175"/>
      <c r="C37" s="175"/>
      <c r="D37" s="175"/>
      <c r="E37" s="175"/>
      <c r="F37" s="175"/>
      <c r="G37" s="175"/>
      <c r="H37" s="175"/>
      <c r="I37" s="175"/>
      <c r="J37" s="175"/>
    </row>
    <row r="38" ht="15">
      <c r="A38" s="12" t="s">
        <v>19</v>
      </c>
    </row>
    <row r="39" ht="15">
      <c r="A39" s="12" t="s">
        <v>102</v>
      </c>
    </row>
    <row r="40" spans="1:10" ht="34.5" customHeight="1">
      <c r="A40" s="173" t="s">
        <v>101</v>
      </c>
      <c r="B40" s="173"/>
      <c r="C40" s="173"/>
      <c r="D40" s="173"/>
      <c r="E40" s="173"/>
      <c r="F40" s="173"/>
      <c r="G40" s="173"/>
      <c r="H40" s="173"/>
      <c r="I40" s="173"/>
      <c r="J40" s="173"/>
    </row>
    <row r="41" spans="1:10" ht="33" customHeight="1">
      <c r="A41" s="176" t="s">
        <v>103</v>
      </c>
      <c r="B41" s="173"/>
      <c r="C41" s="173"/>
      <c r="D41" s="173"/>
      <c r="E41" s="173"/>
      <c r="F41" s="173"/>
      <c r="G41" s="173"/>
      <c r="H41" s="173"/>
      <c r="I41" s="173"/>
      <c r="J41" s="173"/>
    </row>
    <row r="42" spans="1:10" ht="15.75" customHeight="1">
      <c r="A42" s="173" t="s">
        <v>105</v>
      </c>
      <c r="B42" s="173"/>
      <c r="C42" s="173"/>
      <c r="D42" s="173"/>
      <c r="E42" s="173"/>
      <c r="F42" s="173"/>
      <c r="G42" s="173"/>
      <c r="H42" s="173"/>
      <c r="I42" s="173"/>
      <c r="J42" s="173"/>
    </row>
    <row r="43" spans="1:10" ht="46.5" customHeight="1">
      <c r="A43" s="172" t="s">
        <v>20</v>
      </c>
      <c r="B43" s="172"/>
      <c r="C43" s="172"/>
      <c r="D43" s="172"/>
      <c r="E43" s="172"/>
      <c r="F43" s="172"/>
      <c r="G43" s="172"/>
      <c r="H43" s="172"/>
      <c r="I43" s="172"/>
      <c r="J43" s="172"/>
    </row>
    <row r="44" ht="15">
      <c r="A44" s="33" t="s">
        <v>104</v>
      </c>
    </row>
  </sheetData>
  <sheetProtection selectLockedCells="1" selectUnlockedCells="1"/>
  <mergeCells count="9">
    <mergeCell ref="A11:I11"/>
    <mergeCell ref="A12:I12"/>
    <mergeCell ref="A13:I13"/>
    <mergeCell ref="A43:J43"/>
    <mergeCell ref="A29:J29"/>
    <mergeCell ref="A37:J37"/>
    <mergeCell ref="A40:J40"/>
    <mergeCell ref="A41:J41"/>
    <mergeCell ref="A42:J42"/>
  </mergeCells>
  <printOptions/>
  <pageMargins left="0.7086614173228347" right="0.5118110236220472" top="0.5511811023622047" bottom="0.15748031496062992" header="0.5118110236220472" footer="0.1181102362204724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0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9.8515625" style="0" customWidth="1"/>
    <col min="2" max="2" width="15.00390625" style="0" customWidth="1"/>
    <col min="3" max="4" width="13.28125" style="0" customWidth="1"/>
  </cols>
  <sheetData>
    <row r="2" spans="1:4" ht="17.25">
      <c r="A2" s="177" t="s">
        <v>21</v>
      </c>
      <c r="B2" s="177"/>
      <c r="C2" s="177"/>
      <c r="D2" s="177"/>
    </row>
    <row r="4" spans="1:4" ht="18.75" customHeight="1">
      <c r="A4" s="178" t="s">
        <v>22</v>
      </c>
      <c r="B4" s="179" t="s">
        <v>23</v>
      </c>
      <c r="C4" s="180"/>
      <c r="D4" s="181"/>
    </row>
    <row r="5" spans="1:4" ht="65.25" customHeight="1">
      <c r="A5" s="178"/>
      <c r="B5" s="182" t="s">
        <v>24</v>
      </c>
      <c r="C5" s="182" t="s">
        <v>25</v>
      </c>
      <c r="D5" s="182" t="s">
        <v>26</v>
      </c>
    </row>
    <row r="6" spans="1:4" ht="31.5" customHeight="1" hidden="1">
      <c r="A6" s="178"/>
      <c r="B6" s="182"/>
      <c r="C6" s="182"/>
      <c r="D6" s="182"/>
    </row>
    <row r="7" spans="1:4" ht="31.5" customHeight="1" hidden="1">
      <c r="A7" s="178"/>
      <c r="B7" s="182"/>
      <c r="C7" s="182"/>
      <c r="D7" s="182"/>
    </row>
    <row r="8" spans="1:4" ht="15">
      <c r="A8" s="14">
        <v>1</v>
      </c>
      <c r="B8" s="14">
        <v>2</v>
      </c>
      <c r="C8" s="14">
        <v>3</v>
      </c>
      <c r="D8" s="14">
        <v>4</v>
      </c>
    </row>
    <row r="9" spans="1:4" ht="15">
      <c r="A9" s="13" t="s">
        <v>27</v>
      </c>
      <c r="B9" s="15">
        <v>1693.14</v>
      </c>
      <c r="C9" s="13"/>
      <c r="D9" s="13"/>
    </row>
    <row r="10" spans="1:4" ht="15">
      <c r="A10" s="16" t="s">
        <v>28</v>
      </c>
      <c r="B10" s="15"/>
      <c r="C10" s="13"/>
      <c r="D10" s="13"/>
    </row>
    <row r="11" spans="1:4" ht="33.75" customHeight="1">
      <c r="A11" s="38" t="s">
        <v>107</v>
      </c>
      <c r="B11" s="15"/>
      <c r="C11" s="13"/>
      <c r="D11" s="13"/>
    </row>
    <row r="12" spans="1:4" ht="15">
      <c r="A12" s="30" t="s">
        <v>29</v>
      </c>
      <c r="B12" s="15"/>
      <c r="C12" s="13"/>
      <c r="D12" s="13"/>
    </row>
    <row r="13" spans="1:4" ht="46.5" customHeight="1">
      <c r="A13" s="28" t="s">
        <v>108</v>
      </c>
      <c r="B13" s="15"/>
      <c r="C13" s="13"/>
      <c r="D13" s="13"/>
    </row>
    <row r="14" spans="1:4" ht="62.25">
      <c r="A14" s="28" t="s">
        <v>109</v>
      </c>
      <c r="B14" s="15"/>
      <c r="C14" s="13"/>
      <c r="D14" s="13"/>
    </row>
    <row r="15" spans="1:4" ht="62.25">
      <c r="A15" s="28" t="s">
        <v>111</v>
      </c>
      <c r="B15" s="15"/>
      <c r="C15" s="13"/>
      <c r="D15" s="13"/>
    </row>
    <row r="16" spans="1:4" ht="30.75">
      <c r="A16" s="16" t="s">
        <v>112</v>
      </c>
      <c r="B16" s="15"/>
      <c r="C16" s="13"/>
      <c r="D16" s="13"/>
    </row>
    <row r="17" spans="1:4" ht="30.75">
      <c r="A17" s="26" t="s">
        <v>113</v>
      </c>
      <c r="B17" s="15">
        <v>1693.14</v>
      </c>
      <c r="C17" s="13"/>
      <c r="D17" s="13"/>
    </row>
    <row r="18" spans="1:4" ht="15">
      <c r="A18" s="17" t="s">
        <v>29</v>
      </c>
      <c r="B18" s="15"/>
      <c r="C18" s="13"/>
      <c r="D18" s="13"/>
    </row>
    <row r="19" spans="1:4" ht="30.75">
      <c r="A19" s="26" t="s">
        <v>114</v>
      </c>
      <c r="B19" s="15">
        <v>1086.14</v>
      </c>
      <c r="C19" s="13"/>
      <c r="D19" s="13"/>
    </row>
    <row r="20" spans="1:4" ht="30.75">
      <c r="A20" s="26" t="s">
        <v>115</v>
      </c>
      <c r="B20" s="15">
        <v>101.37</v>
      </c>
      <c r="C20" s="13"/>
      <c r="D20" s="13"/>
    </row>
    <row r="21" spans="1:4" ht="15">
      <c r="A21" s="24" t="s">
        <v>30</v>
      </c>
      <c r="B21" s="15">
        <v>11.67</v>
      </c>
      <c r="C21" s="13"/>
      <c r="D21" s="13"/>
    </row>
    <row r="22" spans="1:4" ht="15">
      <c r="A22" s="17" t="s">
        <v>28</v>
      </c>
      <c r="B22" s="15"/>
      <c r="C22" s="13"/>
      <c r="D22" s="13"/>
    </row>
    <row r="23" spans="1:4" ht="46.5">
      <c r="A23" s="26" t="s">
        <v>116</v>
      </c>
      <c r="B23" s="15"/>
      <c r="C23" s="13"/>
      <c r="D23" s="13"/>
    </row>
    <row r="24" spans="1:4" ht="46.5">
      <c r="A24" s="17" t="s">
        <v>117</v>
      </c>
      <c r="B24" s="15">
        <v>11.28</v>
      </c>
      <c r="C24" s="13"/>
      <c r="D24" s="13"/>
    </row>
    <row r="25" spans="1:4" ht="15">
      <c r="A25" s="13" t="s">
        <v>29</v>
      </c>
      <c r="B25" s="15"/>
      <c r="C25" s="13"/>
      <c r="D25" s="13"/>
    </row>
    <row r="26" spans="1:4" ht="15">
      <c r="A26" s="17" t="s">
        <v>31</v>
      </c>
      <c r="B26" s="15">
        <v>1.16</v>
      </c>
      <c r="C26" s="13"/>
      <c r="D26" s="13"/>
    </row>
    <row r="27" spans="1:4" ht="15">
      <c r="A27" s="16" t="s">
        <v>118</v>
      </c>
      <c r="B27" s="15"/>
      <c r="C27" s="13"/>
      <c r="D27" s="13"/>
    </row>
    <row r="28" spans="1:4" ht="15">
      <c r="A28" s="26" t="s">
        <v>119</v>
      </c>
      <c r="B28" s="15">
        <v>9.58</v>
      </c>
      <c r="C28" s="13"/>
      <c r="D28" s="13"/>
    </row>
    <row r="29" spans="1:4" ht="30.75">
      <c r="A29" s="26" t="s">
        <v>120</v>
      </c>
      <c r="B29" s="15"/>
      <c r="C29" s="13"/>
      <c r="D29" s="13"/>
    </row>
    <row r="30" spans="1:4" ht="15">
      <c r="A30" s="17" t="s">
        <v>32</v>
      </c>
      <c r="B30" s="15"/>
      <c r="C30" s="13"/>
      <c r="D30" s="13"/>
    </row>
    <row r="31" spans="1:4" ht="30" customHeight="1">
      <c r="A31" s="26" t="s">
        <v>121</v>
      </c>
      <c r="B31" s="15">
        <v>0.54</v>
      </c>
      <c r="C31" s="13"/>
      <c r="D31" s="13"/>
    </row>
    <row r="32" spans="1:4" ht="30.75">
      <c r="A32" s="30" t="s">
        <v>122</v>
      </c>
      <c r="B32" s="15"/>
      <c r="C32" s="13"/>
      <c r="D32" s="13"/>
    </row>
    <row r="33" spans="1:4" ht="30.75">
      <c r="A33" s="38" t="s">
        <v>123</v>
      </c>
      <c r="B33" s="15"/>
      <c r="C33" s="13"/>
      <c r="D33" s="13"/>
    </row>
    <row r="34" spans="1:4" ht="30.75">
      <c r="A34" s="38" t="s">
        <v>124</v>
      </c>
      <c r="B34" s="15"/>
      <c r="C34" s="13"/>
      <c r="D34" s="13"/>
    </row>
    <row r="35" spans="1:4" ht="15">
      <c r="A35" s="39" t="s">
        <v>33</v>
      </c>
      <c r="B35" s="15"/>
      <c r="C35" s="13"/>
      <c r="D35" s="13"/>
    </row>
    <row r="36" spans="1:4" ht="46.5" customHeight="1">
      <c r="A36" s="30" t="s">
        <v>125</v>
      </c>
      <c r="B36" s="15">
        <v>0.39</v>
      </c>
      <c r="C36" s="13"/>
      <c r="D36" s="13"/>
    </row>
    <row r="37" spans="1:4" ht="15">
      <c r="A37" s="25" t="s">
        <v>29</v>
      </c>
      <c r="B37" s="15"/>
      <c r="C37" s="13"/>
      <c r="D37" s="13"/>
    </row>
    <row r="38" spans="1:4" ht="15">
      <c r="A38" s="30" t="s">
        <v>31</v>
      </c>
      <c r="B38" s="22"/>
      <c r="C38" s="16"/>
      <c r="D38" s="13"/>
    </row>
    <row r="39" spans="1:4" ht="17.25" customHeight="1">
      <c r="A39" s="38" t="s">
        <v>126</v>
      </c>
      <c r="B39" s="26"/>
      <c r="C39" s="26"/>
      <c r="D39" s="15"/>
    </row>
    <row r="40" spans="1:4" ht="15">
      <c r="A40" s="30" t="s">
        <v>127</v>
      </c>
      <c r="B40" s="23"/>
      <c r="C40" s="18"/>
      <c r="D40" s="13"/>
    </row>
    <row r="41" spans="1:4" ht="30.75">
      <c r="A41" s="38" t="s">
        <v>128</v>
      </c>
      <c r="B41" s="15"/>
      <c r="C41" s="13"/>
      <c r="D41" s="13"/>
    </row>
    <row r="42" spans="1:4" ht="15">
      <c r="A42" s="30" t="s">
        <v>32</v>
      </c>
      <c r="B42" s="15"/>
      <c r="C42" s="13"/>
      <c r="D42" s="13"/>
    </row>
    <row r="43" spans="1:4" ht="30.75">
      <c r="A43" s="38" t="s">
        <v>129</v>
      </c>
      <c r="B43" s="15"/>
      <c r="C43" s="13"/>
      <c r="D43" s="13"/>
    </row>
    <row r="44" spans="1:4" ht="30.75">
      <c r="A44" s="38" t="s">
        <v>130</v>
      </c>
      <c r="B44" s="15"/>
      <c r="C44" s="13"/>
      <c r="D44" s="13"/>
    </row>
    <row r="45" spans="1:4" ht="30.75">
      <c r="A45" s="30" t="s">
        <v>132</v>
      </c>
      <c r="B45" s="15"/>
      <c r="C45" s="13"/>
      <c r="D45" s="13"/>
    </row>
    <row r="46" spans="1:4" ht="30.75">
      <c r="A46" s="38" t="s">
        <v>131</v>
      </c>
      <c r="B46" s="15">
        <v>0.39</v>
      </c>
      <c r="C46" s="13"/>
      <c r="D46" s="13"/>
    </row>
    <row r="47" spans="1:4" ht="15">
      <c r="A47" s="39" t="s">
        <v>33</v>
      </c>
      <c r="B47" s="15"/>
      <c r="C47" s="13"/>
      <c r="D47" s="13"/>
    </row>
    <row r="48" spans="1:4" ht="15">
      <c r="A48" s="41" t="s">
        <v>34</v>
      </c>
      <c r="B48" s="15">
        <v>37.62</v>
      </c>
      <c r="C48" s="13"/>
      <c r="D48" s="13"/>
    </row>
    <row r="49" spans="1:4" ht="15">
      <c r="A49" s="25" t="s">
        <v>28</v>
      </c>
      <c r="B49" s="15"/>
      <c r="C49" s="13"/>
      <c r="D49" s="13"/>
    </row>
    <row r="50" spans="1:4" ht="17.25" customHeight="1">
      <c r="A50" s="30" t="s">
        <v>133</v>
      </c>
      <c r="B50" s="15"/>
      <c r="C50" s="13"/>
      <c r="D50" s="13"/>
    </row>
    <row r="51" spans="1:4" ht="62.25">
      <c r="A51" s="38" t="s">
        <v>134</v>
      </c>
      <c r="B51" s="15">
        <v>16.37</v>
      </c>
      <c r="C51" s="13"/>
      <c r="D51" s="13"/>
    </row>
    <row r="52" spans="1:4" ht="15">
      <c r="A52" s="30" t="s">
        <v>29</v>
      </c>
      <c r="B52" s="15"/>
      <c r="C52" s="13"/>
      <c r="D52" s="13"/>
    </row>
    <row r="53" spans="1:4" ht="15">
      <c r="A53" s="28" t="s">
        <v>135</v>
      </c>
      <c r="B53" s="15"/>
      <c r="C53" s="13"/>
      <c r="D53" s="13"/>
    </row>
    <row r="54" spans="1:4" ht="15">
      <c r="A54" s="38" t="s">
        <v>35</v>
      </c>
      <c r="B54" s="15"/>
      <c r="C54" s="13"/>
      <c r="D54" s="13"/>
    </row>
    <row r="55" spans="1:4" ht="15">
      <c r="A55" s="39" t="s">
        <v>36</v>
      </c>
      <c r="B55" s="15"/>
      <c r="C55" s="13"/>
      <c r="D55" s="13"/>
    </row>
    <row r="56" spans="1:4" ht="15">
      <c r="A56" s="30" t="s">
        <v>37</v>
      </c>
      <c r="B56" s="93">
        <v>7.1</v>
      </c>
      <c r="C56" s="13"/>
      <c r="D56" s="13"/>
    </row>
    <row r="57" spans="1:4" ht="15">
      <c r="A57" s="38" t="s">
        <v>136</v>
      </c>
      <c r="B57" s="15"/>
      <c r="C57" s="13"/>
      <c r="D57" s="13"/>
    </row>
    <row r="58" spans="1:4" ht="15">
      <c r="A58" s="30" t="s">
        <v>38</v>
      </c>
      <c r="B58" s="15">
        <v>9.27</v>
      </c>
      <c r="C58" s="13"/>
      <c r="D58" s="13"/>
    </row>
    <row r="59" spans="1:4" ht="15">
      <c r="A59" s="28" t="s">
        <v>39</v>
      </c>
      <c r="B59" s="15"/>
      <c r="C59" s="13"/>
      <c r="D59" s="13"/>
    </row>
    <row r="60" spans="1:4" ht="15">
      <c r="A60" s="38" t="s">
        <v>40</v>
      </c>
      <c r="B60" s="15"/>
      <c r="C60" s="13"/>
      <c r="D60" s="13"/>
    </row>
    <row r="61" spans="1:4" ht="15">
      <c r="A61" s="26" t="s">
        <v>137</v>
      </c>
      <c r="B61" s="15"/>
      <c r="C61" s="13"/>
      <c r="D61" s="13"/>
    </row>
    <row r="62" spans="1:4" ht="15">
      <c r="A62" s="26" t="s">
        <v>41</v>
      </c>
      <c r="B62" s="15"/>
      <c r="C62" s="13"/>
      <c r="D62" s="13"/>
    </row>
    <row r="63" spans="1:4" ht="15">
      <c r="A63" s="26" t="s">
        <v>42</v>
      </c>
      <c r="B63" s="15"/>
      <c r="C63" s="13"/>
      <c r="D63" s="13"/>
    </row>
    <row r="64" spans="1:4" ht="15">
      <c r="A64" s="26" t="s">
        <v>43</v>
      </c>
      <c r="B64" s="15"/>
      <c r="C64" s="13"/>
      <c r="D64" s="13"/>
    </row>
    <row r="65" spans="1:4" ht="15">
      <c r="A65" s="18" t="s">
        <v>44</v>
      </c>
      <c r="B65" s="15"/>
      <c r="C65" s="13"/>
      <c r="D65" s="13"/>
    </row>
    <row r="66" spans="1:4" ht="62.25">
      <c r="A66" s="17" t="s">
        <v>138</v>
      </c>
      <c r="B66" s="15">
        <v>21.25</v>
      </c>
      <c r="C66" s="13"/>
      <c r="D66" s="13"/>
    </row>
    <row r="67" spans="1:4" ht="15">
      <c r="A67" s="13" t="s">
        <v>29</v>
      </c>
      <c r="B67" s="15"/>
      <c r="C67" s="13"/>
      <c r="D67" s="13"/>
    </row>
    <row r="68" spans="1:4" ht="15">
      <c r="A68" s="17" t="s">
        <v>139</v>
      </c>
      <c r="B68" s="15"/>
      <c r="C68" s="13"/>
      <c r="D68" s="13"/>
    </row>
    <row r="69" spans="1:4" ht="15">
      <c r="A69" s="13" t="s">
        <v>35</v>
      </c>
      <c r="B69" s="15"/>
      <c r="C69" s="13"/>
      <c r="D69" s="13"/>
    </row>
    <row r="70" spans="1:4" ht="15">
      <c r="A70" s="17" t="s">
        <v>36</v>
      </c>
      <c r="B70" s="15"/>
      <c r="C70" s="13"/>
      <c r="D70" s="13"/>
    </row>
    <row r="71" spans="1:4" ht="15">
      <c r="A71" s="13" t="s">
        <v>37</v>
      </c>
      <c r="B71" s="15"/>
      <c r="C71" s="13"/>
      <c r="D71" s="13"/>
    </row>
    <row r="72" spans="1:4" ht="15">
      <c r="A72" s="17" t="s">
        <v>140</v>
      </c>
      <c r="B72" s="15"/>
      <c r="C72" s="13"/>
      <c r="D72" s="13"/>
    </row>
    <row r="73" spans="1:4" ht="15">
      <c r="A73" s="13" t="s">
        <v>38</v>
      </c>
      <c r="B73" s="15"/>
      <c r="C73" s="13"/>
      <c r="D73" s="13"/>
    </row>
    <row r="74" spans="1:4" ht="15">
      <c r="A74" s="17" t="s">
        <v>39</v>
      </c>
      <c r="B74" s="15"/>
      <c r="C74" s="13"/>
      <c r="D74" s="13"/>
    </row>
    <row r="75" spans="1:4" ht="15">
      <c r="A75" s="13" t="s">
        <v>40</v>
      </c>
      <c r="B75" s="15"/>
      <c r="C75" s="13"/>
      <c r="D75" s="13"/>
    </row>
    <row r="76" spans="1:4" ht="15">
      <c r="A76" s="17" t="s">
        <v>110</v>
      </c>
      <c r="B76" s="15"/>
      <c r="C76" s="13"/>
      <c r="D76" s="13"/>
    </row>
    <row r="77" spans="1:4" ht="15">
      <c r="A77" s="13" t="s">
        <v>41</v>
      </c>
      <c r="B77" s="15">
        <v>21.25</v>
      </c>
      <c r="C77" s="13"/>
      <c r="D77" s="13"/>
    </row>
    <row r="78" spans="1:4" ht="15">
      <c r="A78" s="17" t="s">
        <v>42</v>
      </c>
      <c r="B78" s="15"/>
      <c r="C78" s="13"/>
      <c r="D78" s="13"/>
    </row>
    <row r="79" spans="1:4" ht="15">
      <c r="A79" s="13" t="s">
        <v>43</v>
      </c>
      <c r="B79" s="15"/>
      <c r="C79" s="13"/>
      <c r="D79" s="13"/>
    </row>
    <row r="80" spans="1:4" ht="15">
      <c r="A80" s="18" t="s">
        <v>44</v>
      </c>
      <c r="B80" s="15"/>
      <c r="C80" s="13"/>
      <c r="D80" s="13"/>
    </row>
  </sheetData>
  <sheetProtection selectLockedCells="1" selectUnlockedCells="1"/>
  <mergeCells count="6">
    <mergeCell ref="A2:D2"/>
    <mergeCell ref="A4:A7"/>
    <mergeCell ref="B4:D4"/>
    <mergeCell ref="B5:B7"/>
    <mergeCell ref="C5:C7"/>
    <mergeCell ref="D5:D7"/>
  </mergeCells>
  <printOptions/>
  <pageMargins left="0.9055118110236221" right="0.31496062992125984" top="0.35433070866141736" bottom="0.15748031496062992" header="0.11811023622047245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1"/>
  <sheetViews>
    <sheetView view="pageBreakPreview" zoomScaleSheetLayoutView="10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G2" sqref="G2"/>
    </sheetView>
  </sheetViews>
  <sheetFormatPr defaultColWidth="9.140625" defaultRowHeight="15"/>
  <cols>
    <col min="1" max="1" width="50.421875" style="0" customWidth="1"/>
    <col min="2" max="2" width="8.8515625" style="0" customWidth="1"/>
    <col min="3" max="3" width="8.140625" style="0" customWidth="1"/>
    <col min="4" max="4" width="11.140625" style="0" customWidth="1"/>
    <col min="5" max="5" width="11.00390625" style="0" customWidth="1"/>
    <col min="6" max="6" width="11.00390625" style="0" bestFit="1" customWidth="1"/>
    <col min="7" max="7" width="10.8515625" style="0" customWidth="1"/>
    <col min="8" max="8" width="11.00390625" style="0" customWidth="1"/>
    <col min="9" max="9" width="10.7109375" style="0" customWidth="1"/>
    <col min="10" max="11" width="11.140625" style="0" customWidth="1"/>
    <col min="12" max="12" width="10.7109375" style="0" customWidth="1"/>
    <col min="13" max="13" width="10.8515625" style="0" customWidth="1"/>
  </cols>
  <sheetData>
    <row r="1" spans="1:16" ht="17.25">
      <c r="A1" s="64" t="s">
        <v>206</v>
      </c>
      <c r="B1" s="64"/>
      <c r="C1" s="63" t="s">
        <v>45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3" spans="1:17" ht="17.25" customHeight="1">
      <c r="A3" s="187" t="s">
        <v>46</v>
      </c>
      <c r="B3" s="184" t="s">
        <v>210</v>
      </c>
      <c r="C3" s="183" t="s">
        <v>47</v>
      </c>
      <c r="D3" s="185" t="s">
        <v>48</v>
      </c>
      <c r="E3" s="185"/>
      <c r="F3" s="185"/>
      <c r="G3" s="185"/>
      <c r="H3" s="185"/>
      <c r="I3" s="185"/>
      <c r="J3" s="185"/>
      <c r="K3" s="188" t="s">
        <v>49</v>
      </c>
      <c r="L3" s="188"/>
      <c r="M3" s="188"/>
      <c r="N3" s="188"/>
      <c r="O3" s="188"/>
      <c r="P3" s="188"/>
      <c r="Q3" s="19"/>
    </row>
    <row r="4" spans="1:17" ht="16.5" customHeight="1" hidden="1">
      <c r="A4" s="187"/>
      <c r="B4" s="184"/>
      <c r="C4" s="183"/>
      <c r="D4" s="185"/>
      <c r="E4" s="185"/>
      <c r="F4" s="185"/>
      <c r="G4" s="185"/>
      <c r="H4" s="185"/>
      <c r="I4" s="185"/>
      <c r="J4" s="185"/>
      <c r="K4" s="183" t="s">
        <v>50</v>
      </c>
      <c r="L4" s="183"/>
      <c r="M4" s="183"/>
      <c r="N4" s="183" t="s">
        <v>51</v>
      </c>
      <c r="O4" s="183"/>
      <c r="P4" s="183"/>
      <c r="Q4" s="19"/>
    </row>
    <row r="5" spans="1:17" ht="19.5" customHeight="1">
      <c r="A5" s="187"/>
      <c r="B5" s="184"/>
      <c r="C5" s="183"/>
      <c r="D5" s="185" t="s">
        <v>52</v>
      </c>
      <c r="E5" s="185"/>
      <c r="F5" s="185"/>
      <c r="G5" s="185"/>
      <c r="H5" s="185"/>
      <c r="I5" s="184" t="s">
        <v>53</v>
      </c>
      <c r="J5" s="184" t="s">
        <v>54</v>
      </c>
      <c r="K5" s="183"/>
      <c r="L5" s="183"/>
      <c r="M5" s="183"/>
      <c r="N5" s="183"/>
      <c r="O5" s="183"/>
      <c r="P5" s="183"/>
      <c r="Q5" s="186"/>
    </row>
    <row r="6" spans="1:17" ht="15.75" customHeight="1">
      <c r="A6" s="187"/>
      <c r="B6" s="184"/>
      <c r="C6" s="183"/>
      <c r="D6" s="187" t="s">
        <v>55</v>
      </c>
      <c r="E6" s="187" t="s">
        <v>56</v>
      </c>
      <c r="F6" s="187" t="s">
        <v>57</v>
      </c>
      <c r="G6" s="187" t="s">
        <v>58</v>
      </c>
      <c r="H6" s="187" t="s">
        <v>59</v>
      </c>
      <c r="I6" s="184"/>
      <c r="J6" s="184"/>
      <c r="K6" s="183"/>
      <c r="L6" s="183"/>
      <c r="M6" s="183"/>
      <c r="N6" s="183"/>
      <c r="O6" s="183"/>
      <c r="P6" s="183"/>
      <c r="Q6" s="186"/>
    </row>
    <row r="7" spans="1:17" ht="18" customHeight="1">
      <c r="A7" s="187"/>
      <c r="B7" s="184"/>
      <c r="C7" s="183"/>
      <c r="D7" s="187"/>
      <c r="E7" s="187"/>
      <c r="F7" s="187"/>
      <c r="G7" s="187"/>
      <c r="H7" s="187"/>
      <c r="I7" s="184"/>
      <c r="J7" s="184"/>
      <c r="K7" s="183"/>
      <c r="L7" s="183"/>
      <c r="M7" s="183"/>
      <c r="N7" s="183"/>
      <c r="O7" s="183"/>
      <c r="P7" s="183"/>
      <c r="Q7" s="186"/>
    </row>
    <row r="8" spans="1:17" ht="47.25" customHeight="1">
      <c r="A8" s="187"/>
      <c r="B8" s="184"/>
      <c r="C8" s="183"/>
      <c r="D8" s="187"/>
      <c r="E8" s="187"/>
      <c r="F8" s="187"/>
      <c r="G8" s="187"/>
      <c r="H8" s="187"/>
      <c r="I8" s="184"/>
      <c r="J8" s="184"/>
      <c r="K8" s="183" t="s">
        <v>24</v>
      </c>
      <c r="L8" s="183" t="s">
        <v>60</v>
      </c>
      <c r="M8" s="183" t="s">
        <v>54</v>
      </c>
      <c r="N8" s="183" t="s">
        <v>24</v>
      </c>
      <c r="O8" s="183" t="s">
        <v>60</v>
      </c>
      <c r="P8" s="183" t="s">
        <v>54</v>
      </c>
      <c r="Q8" s="186"/>
    </row>
    <row r="9" spans="1:17" ht="6.75" customHeight="1">
      <c r="A9" s="187"/>
      <c r="B9" s="184"/>
      <c r="C9" s="183"/>
      <c r="D9" s="187"/>
      <c r="E9" s="187"/>
      <c r="F9" s="187"/>
      <c r="G9" s="187"/>
      <c r="H9" s="187"/>
      <c r="I9" s="184"/>
      <c r="J9" s="184"/>
      <c r="K9" s="183"/>
      <c r="L9" s="183"/>
      <c r="M9" s="183"/>
      <c r="N9" s="183"/>
      <c r="O9" s="183"/>
      <c r="P9" s="183"/>
      <c r="Q9" s="186"/>
    </row>
    <row r="10" spans="1:17" ht="15" customHeight="1" hidden="1">
      <c r="A10" s="187"/>
      <c r="B10" s="111"/>
      <c r="C10" s="183"/>
      <c r="D10" s="187"/>
      <c r="E10" s="187"/>
      <c r="F10" s="187"/>
      <c r="G10" s="187"/>
      <c r="H10" s="187"/>
      <c r="I10" s="184"/>
      <c r="J10" s="184"/>
      <c r="K10" s="183"/>
      <c r="L10" s="183"/>
      <c r="M10" s="183"/>
      <c r="N10" s="183"/>
      <c r="O10" s="183"/>
      <c r="P10" s="183"/>
      <c r="Q10" s="186"/>
    </row>
    <row r="11" spans="1:17" ht="15.75" customHeight="1" hidden="1">
      <c r="A11" s="187"/>
      <c r="B11" s="111"/>
      <c r="C11" s="183"/>
      <c r="D11" s="187"/>
      <c r="E11" s="187"/>
      <c r="F11" s="187"/>
      <c r="G11" s="187"/>
      <c r="H11" s="187"/>
      <c r="I11" s="184"/>
      <c r="J11" s="184"/>
      <c r="K11" s="183"/>
      <c r="L11" s="183"/>
      <c r="M11" s="183"/>
      <c r="N11" s="183"/>
      <c r="O11" s="183"/>
      <c r="P11" s="183"/>
      <c r="Q11" s="186"/>
    </row>
    <row r="12" spans="1:17" ht="15">
      <c r="A12" s="86">
        <v>1</v>
      </c>
      <c r="B12" s="86"/>
      <c r="C12" s="86">
        <v>2</v>
      </c>
      <c r="D12" s="86">
        <v>3</v>
      </c>
      <c r="E12" s="86">
        <v>4</v>
      </c>
      <c r="F12" s="86"/>
      <c r="G12" s="86">
        <v>6</v>
      </c>
      <c r="H12" s="86">
        <v>7</v>
      </c>
      <c r="I12" s="86">
        <v>8</v>
      </c>
      <c r="J12" s="86">
        <v>9</v>
      </c>
      <c r="K12" s="86">
        <v>10</v>
      </c>
      <c r="L12" s="86">
        <v>11</v>
      </c>
      <c r="M12" s="117">
        <v>12</v>
      </c>
      <c r="N12" s="117">
        <v>13</v>
      </c>
      <c r="O12" s="117">
        <v>14</v>
      </c>
      <c r="P12" s="117">
        <v>15</v>
      </c>
      <c r="Q12" s="19"/>
    </row>
    <row r="13" spans="1:17" ht="35.25" customHeight="1">
      <c r="A13" s="112" t="s">
        <v>193</v>
      </c>
      <c r="B13" s="113"/>
      <c r="C13" s="114" t="s">
        <v>61</v>
      </c>
      <c r="D13" s="115"/>
      <c r="E13" s="115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20"/>
    </row>
    <row r="14" spans="1:17" ht="24.75" customHeight="1">
      <c r="A14" s="83" t="s">
        <v>192</v>
      </c>
      <c r="B14" s="44"/>
      <c r="C14" s="45"/>
      <c r="D14" s="95"/>
      <c r="E14" s="95"/>
      <c r="F14" s="53"/>
      <c r="G14" s="53"/>
      <c r="H14" s="54"/>
      <c r="I14" s="54"/>
      <c r="J14" s="55"/>
      <c r="K14" s="52"/>
      <c r="L14" s="52"/>
      <c r="M14" s="52"/>
      <c r="N14" s="52"/>
      <c r="O14" s="52"/>
      <c r="P14" s="52"/>
      <c r="Q14" s="20"/>
    </row>
    <row r="15" spans="1:17" ht="15" customHeight="1">
      <c r="A15" s="118" t="s">
        <v>212</v>
      </c>
      <c r="B15" s="74"/>
      <c r="C15" s="45"/>
      <c r="D15" s="95"/>
      <c r="E15" s="95"/>
      <c r="F15" s="53"/>
      <c r="G15" s="53"/>
      <c r="H15" s="54"/>
      <c r="I15" s="54"/>
      <c r="J15" s="55"/>
      <c r="K15" s="52"/>
      <c r="L15" s="52"/>
      <c r="M15" s="52"/>
      <c r="N15" s="52"/>
      <c r="O15" s="52"/>
      <c r="P15" s="52"/>
      <c r="Q15" s="20"/>
    </row>
    <row r="16" spans="1:17" ht="40.5" customHeight="1">
      <c r="A16" s="119" t="s">
        <v>145</v>
      </c>
      <c r="B16" s="107"/>
      <c r="C16" s="45"/>
      <c r="D16" s="104"/>
      <c r="E16" s="96"/>
      <c r="F16" s="53"/>
      <c r="G16" s="53"/>
      <c r="H16" s="54"/>
      <c r="I16" s="54"/>
      <c r="J16" s="55"/>
      <c r="K16" s="52"/>
      <c r="L16" s="52"/>
      <c r="M16" s="52"/>
      <c r="N16" s="52"/>
      <c r="O16" s="52"/>
      <c r="P16" s="52"/>
      <c r="Q16" s="20"/>
    </row>
    <row r="17" spans="1:17" ht="16.5" customHeight="1">
      <c r="A17" s="120" t="s">
        <v>213</v>
      </c>
      <c r="B17" s="77"/>
      <c r="C17" s="45"/>
      <c r="D17" s="95"/>
      <c r="E17" s="96"/>
      <c r="F17" s="53"/>
      <c r="G17" s="53"/>
      <c r="H17" s="54"/>
      <c r="I17" s="54"/>
      <c r="J17" s="55"/>
      <c r="K17" s="52"/>
      <c r="L17" s="52"/>
      <c r="M17" s="52"/>
      <c r="N17" s="52"/>
      <c r="O17" s="52"/>
      <c r="P17" s="52"/>
      <c r="Q17" s="20"/>
    </row>
    <row r="18" spans="1:17" ht="27.75" customHeight="1">
      <c r="A18" s="83" t="s">
        <v>208</v>
      </c>
      <c r="B18" s="108"/>
      <c r="C18" s="45"/>
      <c r="D18" s="95">
        <f>SUM(E18:H18)</f>
        <v>0</v>
      </c>
      <c r="E18" s="96"/>
      <c r="F18" s="53"/>
      <c r="G18" s="53"/>
      <c r="H18" s="54"/>
      <c r="I18" s="54"/>
      <c r="J18" s="55"/>
      <c r="K18" s="52"/>
      <c r="L18" s="52"/>
      <c r="M18" s="52"/>
      <c r="N18" s="52"/>
      <c r="O18" s="52"/>
      <c r="P18" s="52"/>
      <c r="Q18" s="20"/>
    </row>
    <row r="19" spans="1:17" ht="19.5" customHeight="1">
      <c r="A19" s="103" t="s">
        <v>62</v>
      </c>
      <c r="B19" s="75"/>
      <c r="C19" s="94" t="s">
        <v>61</v>
      </c>
      <c r="D19" s="121">
        <f>D21+D26+D37</f>
        <v>4037942</v>
      </c>
      <c r="E19" s="121">
        <f aca="true" t="shared" si="0" ref="E19:M19">E21+E26+E37+E46</f>
        <v>2011793</v>
      </c>
      <c r="F19" s="121">
        <f t="shared" si="0"/>
        <v>988585</v>
      </c>
      <c r="G19" s="121">
        <f t="shared" si="0"/>
        <v>402407</v>
      </c>
      <c r="H19" s="121">
        <f t="shared" si="0"/>
        <v>635157</v>
      </c>
      <c r="I19" s="122">
        <f t="shared" si="0"/>
        <v>3860795</v>
      </c>
      <c r="J19" s="122">
        <f t="shared" si="0"/>
        <v>3597165</v>
      </c>
      <c r="K19" s="122">
        <f t="shared" si="0"/>
        <v>4037942</v>
      </c>
      <c r="L19" s="122">
        <f t="shared" si="0"/>
        <v>3860795</v>
      </c>
      <c r="M19" s="122">
        <f t="shared" si="0"/>
        <v>3597165</v>
      </c>
      <c r="N19" s="52"/>
      <c r="O19" s="52"/>
      <c r="P19" s="52"/>
      <c r="Q19" s="19"/>
    </row>
    <row r="20" spans="1:17" ht="15">
      <c r="A20" s="73" t="s">
        <v>63</v>
      </c>
      <c r="B20" s="74"/>
      <c r="C20" s="45" t="s">
        <v>61</v>
      </c>
      <c r="D20" s="123"/>
      <c r="E20" s="124"/>
      <c r="F20" s="124"/>
      <c r="G20" s="124"/>
      <c r="H20" s="125"/>
      <c r="I20" s="125"/>
      <c r="J20" s="125"/>
      <c r="K20" s="125"/>
      <c r="L20" s="125"/>
      <c r="M20" s="125"/>
      <c r="N20" s="52"/>
      <c r="O20" s="52"/>
      <c r="P20" s="52"/>
      <c r="Q20" s="19"/>
    </row>
    <row r="21" spans="1:17" ht="34.5" customHeight="1">
      <c r="A21" s="80" t="s">
        <v>141</v>
      </c>
      <c r="B21" s="81"/>
      <c r="C21" s="45" t="s">
        <v>61</v>
      </c>
      <c r="D21" s="126">
        <f>SUM(D22:D24)+D25</f>
        <v>3234450</v>
      </c>
      <c r="E21" s="127">
        <f aca="true" t="shared" si="1" ref="E21:M21">SUM(E22:E24)+E25</f>
        <v>1783521</v>
      </c>
      <c r="F21" s="127">
        <f t="shared" si="1"/>
        <v>760893</v>
      </c>
      <c r="G21" s="127">
        <f t="shared" si="1"/>
        <v>288235</v>
      </c>
      <c r="H21" s="127">
        <f t="shared" si="1"/>
        <v>401801</v>
      </c>
      <c r="I21" s="127">
        <f t="shared" si="1"/>
        <v>3087303</v>
      </c>
      <c r="J21" s="127">
        <f t="shared" si="1"/>
        <v>2823673</v>
      </c>
      <c r="K21" s="127">
        <f t="shared" si="1"/>
        <v>3234450</v>
      </c>
      <c r="L21" s="127">
        <f t="shared" si="1"/>
        <v>3087303</v>
      </c>
      <c r="M21" s="127">
        <f t="shared" si="1"/>
        <v>2823673</v>
      </c>
      <c r="N21" s="52"/>
      <c r="O21" s="52"/>
      <c r="P21" s="52"/>
      <c r="Q21" s="20"/>
    </row>
    <row r="22" spans="1:17" ht="81" customHeight="1">
      <c r="A22" s="107" t="s">
        <v>220</v>
      </c>
      <c r="B22" s="165">
        <v>130</v>
      </c>
      <c r="C22" s="77"/>
      <c r="D22" s="128">
        <f aca="true" t="shared" si="2" ref="D22:M22">D51</f>
        <v>1511360</v>
      </c>
      <c r="E22" s="129">
        <f t="shared" si="2"/>
        <v>1165000</v>
      </c>
      <c r="F22" s="129">
        <f t="shared" si="2"/>
        <v>346360</v>
      </c>
      <c r="G22" s="129">
        <f t="shared" si="2"/>
        <v>0</v>
      </c>
      <c r="H22" s="129">
        <f t="shared" si="2"/>
        <v>0</v>
      </c>
      <c r="I22" s="129">
        <f t="shared" si="2"/>
        <v>1364213</v>
      </c>
      <c r="J22" s="129">
        <f t="shared" si="2"/>
        <v>1100583</v>
      </c>
      <c r="K22" s="129">
        <f t="shared" si="2"/>
        <v>1511360</v>
      </c>
      <c r="L22" s="129">
        <f t="shared" si="2"/>
        <v>1364213</v>
      </c>
      <c r="M22" s="129">
        <f t="shared" si="2"/>
        <v>1100583</v>
      </c>
      <c r="N22" s="52"/>
      <c r="O22" s="52"/>
      <c r="P22" s="52"/>
      <c r="Q22" s="19"/>
    </row>
    <row r="23" spans="1:17" ht="81" customHeight="1">
      <c r="A23" s="107" t="s">
        <v>221</v>
      </c>
      <c r="B23" s="165">
        <v>130</v>
      </c>
      <c r="C23" s="77"/>
      <c r="D23" s="128">
        <f>D77</f>
        <v>731990</v>
      </c>
      <c r="E23" s="129">
        <f aca="true" t="shared" si="3" ref="E23:M23">E77</f>
        <v>170000</v>
      </c>
      <c r="F23" s="129">
        <f t="shared" si="3"/>
        <v>253538</v>
      </c>
      <c r="G23" s="129">
        <f t="shared" si="3"/>
        <v>108452</v>
      </c>
      <c r="H23" s="129">
        <f t="shared" si="3"/>
        <v>200000</v>
      </c>
      <c r="I23" s="129">
        <f t="shared" si="3"/>
        <v>731990</v>
      </c>
      <c r="J23" s="129">
        <f t="shared" si="3"/>
        <v>731990</v>
      </c>
      <c r="K23" s="129">
        <f t="shared" si="3"/>
        <v>731990</v>
      </c>
      <c r="L23" s="129">
        <f t="shared" si="3"/>
        <v>731990</v>
      </c>
      <c r="M23" s="129">
        <f t="shared" si="3"/>
        <v>731990</v>
      </c>
      <c r="N23" s="52"/>
      <c r="O23" s="52"/>
      <c r="P23" s="52"/>
      <c r="Q23" s="19"/>
    </row>
    <row r="24" spans="1:17" ht="30.75">
      <c r="A24" s="74" t="s">
        <v>224</v>
      </c>
      <c r="B24" s="167">
        <v>130</v>
      </c>
      <c r="C24" s="77"/>
      <c r="D24" s="128">
        <f aca="true" t="shared" si="4" ref="D24:M24">D86</f>
        <v>780700</v>
      </c>
      <c r="E24" s="129">
        <f t="shared" si="4"/>
        <v>378491</v>
      </c>
      <c r="F24" s="129">
        <f t="shared" si="4"/>
        <v>118875</v>
      </c>
      <c r="G24" s="129">
        <f t="shared" si="4"/>
        <v>149683</v>
      </c>
      <c r="H24" s="129">
        <f t="shared" si="4"/>
        <v>133651</v>
      </c>
      <c r="I24" s="129">
        <f t="shared" si="4"/>
        <v>780700</v>
      </c>
      <c r="J24" s="129">
        <f t="shared" si="4"/>
        <v>780700</v>
      </c>
      <c r="K24" s="129">
        <f t="shared" si="4"/>
        <v>780700</v>
      </c>
      <c r="L24" s="129">
        <f t="shared" si="4"/>
        <v>780700</v>
      </c>
      <c r="M24" s="129">
        <f t="shared" si="4"/>
        <v>780700</v>
      </c>
      <c r="N24" s="52"/>
      <c r="O24" s="52"/>
      <c r="P24" s="52"/>
      <c r="Q24" s="19"/>
    </row>
    <row r="25" spans="1:17" ht="30.75">
      <c r="A25" s="74" t="s">
        <v>225</v>
      </c>
      <c r="B25" s="167">
        <v>130</v>
      </c>
      <c r="C25" s="77"/>
      <c r="D25" s="128">
        <f>D108</f>
        <v>210400</v>
      </c>
      <c r="E25" s="129">
        <f aca="true" t="shared" si="5" ref="E25:M25">E108</f>
        <v>70030</v>
      </c>
      <c r="F25" s="129">
        <f t="shared" si="5"/>
        <v>42120</v>
      </c>
      <c r="G25" s="129">
        <f t="shared" si="5"/>
        <v>30100</v>
      </c>
      <c r="H25" s="129">
        <f t="shared" si="5"/>
        <v>68150</v>
      </c>
      <c r="I25" s="129">
        <f t="shared" si="5"/>
        <v>210400</v>
      </c>
      <c r="J25" s="129">
        <f t="shared" si="5"/>
        <v>210400</v>
      </c>
      <c r="K25" s="129">
        <f t="shared" si="5"/>
        <v>210400</v>
      </c>
      <c r="L25" s="129">
        <f t="shared" si="5"/>
        <v>210400</v>
      </c>
      <c r="M25" s="129">
        <f t="shared" si="5"/>
        <v>210400</v>
      </c>
      <c r="N25" s="52"/>
      <c r="O25" s="52"/>
      <c r="P25" s="52"/>
      <c r="Q25" s="19"/>
    </row>
    <row r="26" spans="1:17" ht="30.75">
      <c r="A26" s="43" t="s">
        <v>64</v>
      </c>
      <c r="B26" s="43"/>
      <c r="C26" s="38"/>
      <c r="D26" s="130">
        <f>D28+D29+D30+D31+D35+D34</f>
        <v>652622</v>
      </c>
      <c r="E26" s="131">
        <f aca="true" t="shared" si="6" ref="E26:M26">E28+E29+E30+E31+E35+E34</f>
        <v>186772</v>
      </c>
      <c r="F26" s="131">
        <f t="shared" si="6"/>
        <v>193192</v>
      </c>
      <c r="G26" s="131">
        <f t="shared" si="6"/>
        <v>91772</v>
      </c>
      <c r="H26" s="131">
        <f t="shared" si="6"/>
        <v>180886</v>
      </c>
      <c r="I26" s="131">
        <f t="shared" si="6"/>
        <v>622622</v>
      </c>
      <c r="J26" s="131">
        <f t="shared" si="6"/>
        <v>622622</v>
      </c>
      <c r="K26" s="131">
        <f t="shared" si="6"/>
        <v>652622</v>
      </c>
      <c r="L26" s="131">
        <f t="shared" si="6"/>
        <v>622622</v>
      </c>
      <c r="M26" s="131">
        <f t="shared" si="6"/>
        <v>622622</v>
      </c>
      <c r="N26" s="52"/>
      <c r="O26" s="52"/>
      <c r="P26" s="52"/>
      <c r="Q26" s="19"/>
    </row>
    <row r="27" spans="1:17" ht="15" hidden="1">
      <c r="A27" s="46" t="s">
        <v>142</v>
      </c>
      <c r="B27" s="46"/>
      <c r="C27" s="38"/>
      <c r="D27" s="130"/>
      <c r="E27" s="131"/>
      <c r="F27" s="131"/>
      <c r="G27" s="131"/>
      <c r="H27" s="131"/>
      <c r="I27" s="131"/>
      <c r="J27" s="131"/>
      <c r="K27" s="131"/>
      <c r="L27" s="131"/>
      <c r="M27" s="131"/>
      <c r="N27" s="52"/>
      <c r="O27" s="52"/>
      <c r="P27" s="52"/>
      <c r="Q27" s="19"/>
    </row>
    <row r="28" spans="1:17" ht="46.5">
      <c r="A28" s="26" t="s">
        <v>143</v>
      </c>
      <c r="B28" s="166">
        <v>180</v>
      </c>
      <c r="C28" s="38"/>
      <c r="D28" s="132">
        <f aca="true" t="shared" si="7" ref="D28:M28">D123</f>
        <v>174000</v>
      </c>
      <c r="E28" s="132">
        <f t="shared" si="7"/>
        <v>57000</v>
      </c>
      <c r="F28" s="132">
        <f t="shared" si="7"/>
        <v>38000</v>
      </c>
      <c r="G28" s="132">
        <f t="shared" si="7"/>
        <v>19000</v>
      </c>
      <c r="H28" s="132">
        <f t="shared" si="7"/>
        <v>60000</v>
      </c>
      <c r="I28" s="125">
        <f t="shared" si="7"/>
        <v>174000</v>
      </c>
      <c r="J28" s="125">
        <f t="shared" si="7"/>
        <v>174000</v>
      </c>
      <c r="K28" s="125">
        <f t="shared" si="7"/>
        <v>174000</v>
      </c>
      <c r="L28" s="125">
        <f t="shared" si="7"/>
        <v>174000</v>
      </c>
      <c r="M28" s="125">
        <f t="shared" si="7"/>
        <v>174000</v>
      </c>
      <c r="N28" s="52"/>
      <c r="O28" s="52"/>
      <c r="P28" s="52"/>
      <c r="Q28" s="19"/>
    </row>
    <row r="29" spans="1:17" ht="66" customHeight="1">
      <c r="A29" s="26" t="s">
        <v>144</v>
      </c>
      <c r="B29" s="166">
        <v>180</v>
      </c>
      <c r="C29" s="38"/>
      <c r="D29" s="132">
        <f aca="true" t="shared" si="8" ref="D29:M29">D119</f>
        <v>205000</v>
      </c>
      <c r="E29" s="132">
        <f t="shared" si="8"/>
        <v>67000</v>
      </c>
      <c r="F29" s="132">
        <f t="shared" si="8"/>
        <v>46000</v>
      </c>
      <c r="G29" s="132">
        <f t="shared" si="8"/>
        <v>22000</v>
      </c>
      <c r="H29" s="132">
        <f t="shared" si="8"/>
        <v>70000</v>
      </c>
      <c r="I29" s="125">
        <f t="shared" si="8"/>
        <v>205000</v>
      </c>
      <c r="J29" s="125">
        <f t="shared" si="8"/>
        <v>205000</v>
      </c>
      <c r="K29" s="125">
        <f t="shared" si="8"/>
        <v>205000</v>
      </c>
      <c r="L29" s="125">
        <f t="shared" si="8"/>
        <v>205000</v>
      </c>
      <c r="M29" s="125">
        <f t="shared" si="8"/>
        <v>205000</v>
      </c>
      <c r="N29" s="52"/>
      <c r="O29" s="52"/>
      <c r="P29" s="52"/>
      <c r="Q29" s="19"/>
    </row>
    <row r="30" spans="1:17" ht="46.5">
      <c r="A30" s="26" t="s">
        <v>145</v>
      </c>
      <c r="B30" s="166">
        <v>180</v>
      </c>
      <c r="C30" s="38"/>
      <c r="D30" s="132">
        <f>D127</f>
        <v>111000</v>
      </c>
      <c r="E30" s="132">
        <f>E127</f>
        <v>28000</v>
      </c>
      <c r="F30" s="132">
        <f>F127</f>
        <v>39000</v>
      </c>
      <c r="G30" s="132">
        <f>G127</f>
        <v>16000</v>
      </c>
      <c r="H30" s="132">
        <f>H127</f>
        <v>28000</v>
      </c>
      <c r="I30" s="125">
        <f>D30</f>
        <v>111000</v>
      </c>
      <c r="J30" s="125">
        <f>I30</f>
        <v>111000</v>
      </c>
      <c r="K30" s="125">
        <f>K127</f>
        <v>111000</v>
      </c>
      <c r="L30" s="125">
        <f>K30</f>
        <v>111000</v>
      </c>
      <c r="M30" s="125">
        <f>L30</f>
        <v>111000</v>
      </c>
      <c r="N30" s="52"/>
      <c r="O30" s="52"/>
      <c r="P30" s="52"/>
      <c r="Q30" s="19"/>
    </row>
    <row r="31" spans="1:17" ht="46.5">
      <c r="A31" s="26" t="s">
        <v>146</v>
      </c>
      <c r="B31" s="166">
        <v>180</v>
      </c>
      <c r="C31" s="38"/>
      <c r="D31" s="132">
        <f>D132</f>
        <v>28420</v>
      </c>
      <c r="E31" s="125">
        <f aca="true" t="shared" si="9" ref="E31:M31">E132</f>
        <v>5000</v>
      </c>
      <c r="F31" s="125">
        <f t="shared" si="9"/>
        <v>10420</v>
      </c>
      <c r="G31" s="125">
        <f t="shared" si="9"/>
        <v>5000</v>
      </c>
      <c r="H31" s="125">
        <f t="shared" si="9"/>
        <v>8000</v>
      </c>
      <c r="I31" s="125">
        <f t="shared" si="9"/>
        <v>28420</v>
      </c>
      <c r="J31" s="125">
        <f t="shared" si="9"/>
        <v>28420</v>
      </c>
      <c r="K31" s="125">
        <f t="shared" si="9"/>
        <v>28420</v>
      </c>
      <c r="L31" s="125">
        <f t="shared" si="9"/>
        <v>28420</v>
      </c>
      <c r="M31" s="125">
        <f t="shared" si="9"/>
        <v>28420</v>
      </c>
      <c r="N31" s="52"/>
      <c r="O31" s="52"/>
      <c r="P31" s="52"/>
      <c r="Q31" s="19"/>
    </row>
    <row r="32" spans="1:17" ht="51.75" customHeight="1" hidden="1">
      <c r="A32" s="75" t="s">
        <v>147</v>
      </c>
      <c r="B32" s="168"/>
      <c r="C32" s="38"/>
      <c r="D32" s="130"/>
      <c r="E32" s="131"/>
      <c r="F32" s="131"/>
      <c r="G32" s="131"/>
      <c r="H32" s="131"/>
      <c r="I32" s="131"/>
      <c r="J32" s="131"/>
      <c r="K32" s="131"/>
      <c r="L32" s="131"/>
      <c r="M32" s="131"/>
      <c r="N32" s="52"/>
      <c r="O32" s="52"/>
      <c r="P32" s="52"/>
      <c r="Q32" s="19"/>
    </row>
    <row r="33" spans="1:17" ht="52.5" hidden="1">
      <c r="A33" s="60" t="s">
        <v>148</v>
      </c>
      <c r="B33" s="108"/>
      <c r="C33" s="38"/>
      <c r="D33" s="132">
        <f>D151</f>
        <v>0</v>
      </c>
      <c r="E33" s="125">
        <f aca="true" t="shared" si="10" ref="E33:M33">E151</f>
        <v>0</v>
      </c>
      <c r="F33" s="125">
        <f t="shared" si="10"/>
        <v>0</v>
      </c>
      <c r="G33" s="125">
        <f t="shared" si="10"/>
        <v>0</v>
      </c>
      <c r="H33" s="125">
        <f t="shared" si="10"/>
        <v>0</v>
      </c>
      <c r="I33" s="125">
        <f t="shared" si="10"/>
        <v>0</v>
      </c>
      <c r="J33" s="125">
        <f t="shared" si="10"/>
        <v>0</v>
      </c>
      <c r="K33" s="125">
        <f t="shared" si="10"/>
        <v>0</v>
      </c>
      <c r="L33" s="125">
        <f t="shared" si="10"/>
        <v>0</v>
      </c>
      <c r="M33" s="125">
        <f t="shared" si="10"/>
        <v>0</v>
      </c>
      <c r="N33" s="52"/>
      <c r="O33" s="52"/>
      <c r="P33" s="52"/>
      <c r="Q33" s="19"/>
    </row>
    <row r="34" spans="1:17" ht="22.5" customHeight="1">
      <c r="A34" s="164" t="s">
        <v>235</v>
      </c>
      <c r="B34" s="166">
        <v>180</v>
      </c>
      <c r="C34" s="38"/>
      <c r="D34" s="132">
        <f>D141</f>
        <v>30000</v>
      </c>
      <c r="E34" s="125">
        <f aca="true" t="shared" si="11" ref="E34:M34">E141</f>
        <v>0</v>
      </c>
      <c r="F34" s="125">
        <f t="shared" si="11"/>
        <v>30000</v>
      </c>
      <c r="G34" s="125">
        <f t="shared" si="11"/>
        <v>0</v>
      </c>
      <c r="H34" s="125">
        <f t="shared" si="11"/>
        <v>0</v>
      </c>
      <c r="I34" s="125">
        <f t="shared" si="11"/>
        <v>0</v>
      </c>
      <c r="J34" s="125">
        <f t="shared" si="11"/>
        <v>0</v>
      </c>
      <c r="K34" s="125">
        <f t="shared" si="11"/>
        <v>30000</v>
      </c>
      <c r="L34" s="125">
        <f t="shared" si="11"/>
        <v>0</v>
      </c>
      <c r="M34" s="125">
        <f t="shared" si="11"/>
        <v>0</v>
      </c>
      <c r="N34" s="52"/>
      <c r="O34" s="52"/>
      <c r="P34" s="52"/>
      <c r="Q34" s="19"/>
    </row>
    <row r="35" spans="1:17" ht="25.5" customHeight="1">
      <c r="A35" s="76" t="s">
        <v>208</v>
      </c>
      <c r="B35" s="76"/>
      <c r="C35" s="38"/>
      <c r="D35" s="132">
        <f>D149</f>
        <v>104202</v>
      </c>
      <c r="E35" s="125">
        <f aca="true" t="shared" si="12" ref="E35:M35">E149</f>
        <v>29772</v>
      </c>
      <c r="F35" s="125">
        <f t="shared" si="12"/>
        <v>29772</v>
      </c>
      <c r="G35" s="125">
        <f t="shared" si="12"/>
        <v>29772</v>
      </c>
      <c r="H35" s="125">
        <f t="shared" si="12"/>
        <v>14886</v>
      </c>
      <c r="I35" s="125">
        <f t="shared" si="12"/>
        <v>104202</v>
      </c>
      <c r="J35" s="125">
        <f t="shared" si="12"/>
        <v>104202</v>
      </c>
      <c r="K35" s="125">
        <f t="shared" si="12"/>
        <v>104202</v>
      </c>
      <c r="L35" s="125">
        <f t="shared" si="12"/>
        <v>104202</v>
      </c>
      <c r="M35" s="125">
        <f t="shared" si="12"/>
        <v>104202</v>
      </c>
      <c r="N35" s="52"/>
      <c r="O35" s="52"/>
      <c r="P35" s="52"/>
      <c r="Q35" s="19"/>
    </row>
    <row r="36" spans="1:17" ht="39" hidden="1">
      <c r="A36" s="60" t="s">
        <v>149</v>
      </c>
      <c r="B36" s="60"/>
      <c r="C36" s="38"/>
      <c r="D36" s="132"/>
      <c r="E36" s="125"/>
      <c r="F36" s="125"/>
      <c r="G36" s="125"/>
      <c r="H36" s="125"/>
      <c r="I36" s="125"/>
      <c r="J36" s="125"/>
      <c r="K36" s="125"/>
      <c r="L36" s="125"/>
      <c r="M36" s="125"/>
      <c r="N36" s="52"/>
      <c r="O36" s="52"/>
      <c r="P36" s="52"/>
      <c r="Q36" s="19"/>
    </row>
    <row r="37" spans="1:17" ht="57.75" customHeight="1">
      <c r="A37" s="84" t="s">
        <v>81</v>
      </c>
      <c r="B37" s="84"/>
      <c r="C37" s="26"/>
      <c r="D37" s="133">
        <f>D41+D43+D44</f>
        <v>150870</v>
      </c>
      <c r="E37" s="133">
        <f aca="true" t="shared" si="13" ref="E37:M37">E41+E43+E44</f>
        <v>41500</v>
      </c>
      <c r="F37" s="133">
        <f t="shared" si="13"/>
        <v>34500</v>
      </c>
      <c r="G37" s="133">
        <f t="shared" si="13"/>
        <v>22400</v>
      </c>
      <c r="H37" s="133">
        <f t="shared" si="13"/>
        <v>52470</v>
      </c>
      <c r="I37" s="133">
        <f t="shared" si="13"/>
        <v>150870</v>
      </c>
      <c r="J37" s="133">
        <f t="shared" si="13"/>
        <v>150870</v>
      </c>
      <c r="K37" s="133">
        <f t="shared" si="13"/>
        <v>150870</v>
      </c>
      <c r="L37" s="133">
        <f t="shared" si="13"/>
        <v>150870</v>
      </c>
      <c r="M37" s="133">
        <f t="shared" si="13"/>
        <v>150870</v>
      </c>
      <c r="N37" s="52"/>
      <c r="O37" s="52"/>
      <c r="P37" s="52"/>
      <c r="Q37" s="20"/>
    </row>
    <row r="38" spans="1:17" ht="15">
      <c r="A38" s="38" t="s">
        <v>63</v>
      </c>
      <c r="B38" s="38"/>
      <c r="C38" s="26" t="s">
        <v>65</v>
      </c>
      <c r="D38" s="134"/>
      <c r="E38" s="132"/>
      <c r="F38" s="125"/>
      <c r="G38" s="125"/>
      <c r="H38" s="125"/>
      <c r="I38" s="125"/>
      <c r="J38" s="125"/>
      <c r="K38" s="125"/>
      <c r="L38" s="125"/>
      <c r="M38" s="125"/>
      <c r="N38" s="52"/>
      <c r="O38" s="52"/>
      <c r="P38" s="52"/>
      <c r="Q38" s="19"/>
    </row>
    <row r="39" spans="1:17" ht="15" hidden="1">
      <c r="A39" s="38" t="s">
        <v>66</v>
      </c>
      <c r="B39" s="38"/>
      <c r="C39" s="26" t="s">
        <v>65</v>
      </c>
      <c r="D39" s="134"/>
      <c r="E39" s="132"/>
      <c r="F39" s="125"/>
      <c r="G39" s="125"/>
      <c r="H39" s="125"/>
      <c r="I39" s="125"/>
      <c r="J39" s="125"/>
      <c r="K39" s="125"/>
      <c r="L39" s="125"/>
      <c r="M39" s="125"/>
      <c r="N39" s="52"/>
      <c r="O39" s="52"/>
      <c r="P39" s="52"/>
      <c r="Q39" s="19"/>
    </row>
    <row r="40" spans="1:17" ht="15" hidden="1">
      <c r="A40" s="38" t="s">
        <v>67</v>
      </c>
      <c r="B40" s="38"/>
      <c r="C40" s="26" t="s">
        <v>65</v>
      </c>
      <c r="D40" s="134"/>
      <c r="E40" s="132"/>
      <c r="F40" s="125"/>
      <c r="G40" s="125"/>
      <c r="H40" s="125"/>
      <c r="I40" s="125"/>
      <c r="J40" s="125"/>
      <c r="K40" s="125"/>
      <c r="L40" s="125"/>
      <c r="M40" s="125"/>
      <c r="N40" s="52"/>
      <c r="O40" s="52"/>
      <c r="P40" s="52"/>
      <c r="Q40" s="19"/>
    </row>
    <row r="41" spans="1:17" ht="36" customHeight="1" hidden="1">
      <c r="A41" s="85" t="s">
        <v>97</v>
      </c>
      <c r="B41" s="85"/>
      <c r="C41" s="38" t="s">
        <v>65</v>
      </c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52"/>
      <c r="O41" s="52"/>
      <c r="P41" s="52"/>
      <c r="Q41" s="20"/>
    </row>
    <row r="42" spans="1:17" ht="15" hidden="1">
      <c r="A42" s="38" t="s">
        <v>63</v>
      </c>
      <c r="B42" s="38"/>
      <c r="C42" s="38" t="s">
        <v>65</v>
      </c>
      <c r="D42" s="136"/>
      <c r="E42" s="137"/>
      <c r="F42" s="137"/>
      <c r="G42" s="137"/>
      <c r="H42" s="137"/>
      <c r="I42" s="137"/>
      <c r="J42" s="125"/>
      <c r="K42" s="125"/>
      <c r="L42" s="125"/>
      <c r="M42" s="125"/>
      <c r="N42" s="52"/>
      <c r="O42" s="52"/>
      <c r="P42" s="52"/>
      <c r="Q42" s="19"/>
    </row>
    <row r="43" spans="1:17" ht="15">
      <c r="A43" s="44" t="s">
        <v>226</v>
      </c>
      <c r="B43" s="169">
        <v>130</v>
      </c>
      <c r="C43" s="38"/>
      <c r="D43" s="134">
        <f>D171</f>
        <v>56200</v>
      </c>
      <c r="E43" s="134">
        <f aca="true" t="shared" si="14" ref="E43:M43">E171</f>
        <v>16000</v>
      </c>
      <c r="F43" s="134">
        <f t="shared" si="14"/>
        <v>14000</v>
      </c>
      <c r="G43" s="134">
        <f t="shared" si="14"/>
        <v>9000</v>
      </c>
      <c r="H43" s="134">
        <f t="shared" si="14"/>
        <v>17200</v>
      </c>
      <c r="I43" s="134">
        <f t="shared" si="14"/>
        <v>56200</v>
      </c>
      <c r="J43" s="134">
        <f t="shared" si="14"/>
        <v>56200</v>
      </c>
      <c r="K43" s="134">
        <f t="shared" si="14"/>
        <v>56200</v>
      </c>
      <c r="L43" s="134">
        <f t="shared" si="14"/>
        <v>56200</v>
      </c>
      <c r="M43" s="134">
        <f t="shared" si="14"/>
        <v>56200</v>
      </c>
      <c r="N43" s="52"/>
      <c r="O43" s="52"/>
      <c r="P43" s="52"/>
      <c r="Q43" s="19"/>
    </row>
    <row r="44" spans="1:17" ht="15">
      <c r="A44" s="26" t="s">
        <v>227</v>
      </c>
      <c r="B44" s="169">
        <v>130</v>
      </c>
      <c r="C44" s="38"/>
      <c r="D44" s="138">
        <f>D170</f>
        <v>94670</v>
      </c>
      <c r="E44" s="138">
        <f aca="true" t="shared" si="15" ref="E44:M44">E170</f>
        <v>25500</v>
      </c>
      <c r="F44" s="138">
        <f t="shared" si="15"/>
        <v>20500</v>
      </c>
      <c r="G44" s="138">
        <f t="shared" si="15"/>
        <v>13400</v>
      </c>
      <c r="H44" s="138">
        <f t="shared" si="15"/>
        <v>35270</v>
      </c>
      <c r="I44" s="138">
        <f t="shared" si="15"/>
        <v>94670</v>
      </c>
      <c r="J44" s="138">
        <f t="shared" si="15"/>
        <v>94670</v>
      </c>
      <c r="K44" s="138">
        <f t="shared" si="15"/>
        <v>94670</v>
      </c>
      <c r="L44" s="138">
        <f t="shared" si="15"/>
        <v>94670</v>
      </c>
      <c r="M44" s="138">
        <f t="shared" si="15"/>
        <v>94670</v>
      </c>
      <c r="N44" s="52"/>
      <c r="O44" s="52"/>
      <c r="P44" s="52"/>
      <c r="Q44" s="19"/>
    </row>
    <row r="45" spans="1:17" ht="33" customHeight="1" hidden="1">
      <c r="A45" s="38" t="s">
        <v>82</v>
      </c>
      <c r="B45" s="38"/>
      <c r="C45" s="38" t="s">
        <v>65</v>
      </c>
      <c r="D45" s="138"/>
      <c r="E45" s="139"/>
      <c r="F45" s="139"/>
      <c r="G45" s="139"/>
      <c r="H45" s="139"/>
      <c r="I45" s="139"/>
      <c r="J45" s="139"/>
      <c r="K45" s="139"/>
      <c r="L45" s="136"/>
      <c r="M45" s="137"/>
      <c r="N45" s="52"/>
      <c r="O45" s="52"/>
      <c r="P45" s="52"/>
      <c r="Q45" s="20"/>
    </row>
    <row r="46" spans="1:17" ht="51.75" customHeight="1" hidden="1">
      <c r="A46" s="38" t="str">
        <f>A176</f>
        <v>- по субвенции на предоставление мер социальной поддержки учащимся из многодетных малоимущих семей (одежда)</v>
      </c>
      <c r="B46" s="38"/>
      <c r="C46" s="38"/>
      <c r="D46" s="134"/>
      <c r="E46" s="135"/>
      <c r="F46" s="135"/>
      <c r="G46" s="135"/>
      <c r="H46" s="135"/>
      <c r="I46" s="135"/>
      <c r="J46" s="135"/>
      <c r="K46" s="135"/>
      <c r="L46" s="135"/>
      <c r="M46" s="135"/>
      <c r="N46" s="55"/>
      <c r="O46" s="52"/>
      <c r="P46" s="52"/>
      <c r="Q46" s="20"/>
    </row>
    <row r="47" spans="1:17" ht="30.75" hidden="1">
      <c r="A47" s="38" t="s">
        <v>68</v>
      </c>
      <c r="B47" s="38"/>
      <c r="C47" s="38"/>
      <c r="D47" s="140"/>
      <c r="E47" s="141"/>
      <c r="F47" s="141"/>
      <c r="G47" s="141"/>
      <c r="H47" s="141"/>
      <c r="I47" s="141"/>
      <c r="J47" s="141"/>
      <c r="K47" s="141"/>
      <c r="L47" s="141"/>
      <c r="M47" s="141"/>
      <c r="N47" s="52"/>
      <c r="O47" s="52"/>
      <c r="P47" s="52"/>
      <c r="Q47" s="19"/>
    </row>
    <row r="48" spans="1:17" ht="21.75" customHeight="1">
      <c r="A48" s="110" t="s">
        <v>69</v>
      </c>
      <c r="B48" s="75"/>
      <c r="C48" s="94">
        <v>900</v>
      </c>
      <c r="D48" s="142">
        <f aca="true" t="shared" si="16" ref="D48:I48">D50+D116+D162</f>
        <v>4037942</v>
      </c>
      <c r="E48" s="142">
        <f t="shared" si="16"/>
        <v>2011793</v>
      </c>
      <c r="F48" s="142">
        <f t="shared" si="16"/>
        <v>988585</v>
      </c>
      <c r="G48" s="142">
        <f t="shared" si="16"/>
        <v>402407</v>
      </c>
      <c r="H48" s="142">
        <f t="shared" si="16"/>
        <v>635157</v>
      </c>
      <c r="I48" s="142">
        <f t="shared" si="16"/>
        <v>3860795</v>
      </c>
      <c r="J48" s="142">
        <f>J50+J116+J162+I2</f>
        <v>3597165</v>
      </c>
      <c r="K48" s="142">
        <f>K50+K116+K162</f>
        <v>4037942</v>
      </c>
      <c r="L48" s="142">
        <f>L50+L116+L162</f>
        <v>3860795</v>
      </c>
      <c r="M48" s="142">
        <f>M50+M116+M162</f>
        <v>3597165</v>
      </c>
      <c r="N48" s="52"/>
      <c r="O48" s="52"/>
      <c r="P48" s="52"/>
      <c r="Q48" s="19"/>
    </row>
    <row r="49" spans="1:17" ht="15">
      <c r="A49" s="26" t="s">
        <v>63</v>
      </c>
      <c r="B49" s="26"/>
      <c r="C49" s="45"/>
      <c r="D49" s="136"/>
      <c r="E49" s="137"/>
      <c r="F49" s="137"/>
      <c r="G49" s="137"/>
      <c r="H49" s="137"/>
      <c r="I49" s="137"/>
      <c r="J49" s="137"/>
      <c r="K49" s="125"/>
      <c r="L49" s="125"/>
      <c r="M49" s="125"/>
      <c r="N49" s="52"/>
      <c r="O49" s="52"/>
      <c r="P49" s="52"/>
      <c r="Q49" s="19"/>
    </row>
    <row r="50" spans="1:17" ht="30.75">
      <c r="A50" s="61" t="s">
        <v>150</v>
      </c>
      <c r="B50" s="61"/>
      <c r="C50" s="45"/>
      <c r="D50" s="143">
        <f aca="true" t="shared" si="17" ref="D50:M50">D51+D86+D77+D108</f>
        <v>3234450</v>
      </c>
      <c r="E50" s="143">
        <f t="shared" si="17"/>
        <v>1783521</v>
      </c>
      <c r="F50" s="143">
        <f t="shared" si="17"/>
        <v>760893</v>
      </c>
      <c r="G50" s="143">
        <f t="shared" si="17"/>
        <v>288235</v>
      </c>
      <c r="H50" s="143">
        <f t="shared" si="17"/>
        <v>401801</v>
      </c>
      <c r="I50" s="144">
        <f t="shared" si="17"/>
        <v>3087303</v>
      </c>
      <c r="J50" s="145">
        <f>J51+J86+J77+J108</f>
        <v>2823673</v>
      </c>
      <c r="K50" s="145">
        <f t="shared" si="17"/>
        <v>3234450</v>
      </c>
      <c r="L50" s="145">
        <f t="shared" si="17"/>
        <v>3087303</v>
      </c>
      <c r="M50" s="145">
        <f t="shared" si="17"/>
        <v>2823673</v>
      </c>
      <c r="N50" s="52"/>
      <c r="O50" s="52"/>
      <c r="P50" s="52"/>
      <c r="Q50" s="19"/>
    </row>
    <row r="51" spans="1:17" ht="77.25" customHeight="1">
      <c r="A51" s="107" t="s">
        <v>220</v>
      </c>
      <c r="B51" s="92"/>
      <c r="C51" s="94"/>
      <c r="D51" s="143">
        <f>D52+D57+D72+D71</f>
        <v>1511360</v>
      </c>
      <c r="E51" s="143">
        <f>E52+E57+E72+E71</f>
        <v>1165000</v>
      </c>
      <c r="F51" s="143">
        <f>F52+F57+F72+F71</f>
        <v>346360</v>
      </c>
      <c r="G51" s="143">
        <f>G52+G57+G72+G71</f>
        <v>0</v>
      </c>
      <c r="H51" s="143">
        <f>H52+H57+H72+H71</f>
        <v>0</v>
      </c>
      <c r="I51" s="143">
        <f>I52+I57+I72</f>
        <v>1364213</v>
      </c>
      <c r="J51" s="144">
        <f>J52+J57+J63+J66+J69+J72</f>
        <v>1100583</v>
      </c>
      <c r="K51" s="144">
        <f>K52+K57+K63+K66+K69+K72+K71</f>
        <v>1511360</v>
      </c>
      <c r="L51" s="144">
        <f>L52+L57+L63+L66+L69+L72</f>
        <v>1364213</v>
      </c>
      <c r="M51" s="144">
        <f>M52+M57+M63+M66+M69+M72</f>
        <v>1100583</v>
      </c>
      <c r="N51" s="52"/>
      <c r="O51" s="52"/>
      <c r="P51" s="52"/>
      <c r="Q51" s="19"/>
    </row>
    <row r="52" spans="1:17" ht="30.75">
      <c r="A52" s="26" t="s">
        <v>83</v>
      </c>
      <c r="B52" s="109">
        <v>110</v>
      </c>
      <c r="C52" s="45">
        <v>210</v>
      </c>
      <c r="D52" s="146">
        <f>D54+D55+D56</f>
        <v>1434534</v>
      </c>
      <c r="E52" s="146">
        <f>E54+E55+E56</f>
        <v>1134000</v>
      </c>
      <c r="F52" s="146">
        <f>F54+F55+F56</f>
        <v>300534</v>
      </c>
      <c r="G52" s="145">
        <f aca="true" t="shared" si="18" ref="G52:M52">G54+G55+G56</f>
        <v>0</v>
      </c>
      <c r="H52" s="145">
        <f t="shared" si="18"/>
        <v>0</v>
      </c>
      <c r="I52" s="146">
        <f>I54+I55+I56</f>
        <v>1330443</v>
      </c>
      <c r="J52" s="145">
        <f t="shared" si="18"/>
        <v>1070079</v>
      </c>
      <c r="K52" s="145">
        <f t="shared" si="18"/>
        <v>1434534</v>
      </c>
      <c r="L52" s="145">
        <f t="shared" si="18"/>
        <v>1330443</v>
      </c>
      <c r="M52" s="145">
        <f t="shared" si="18"/>
        <v>1070079</v>
      </c>
      <c r="N52" s="52"/>
      <c r="O52" s="52"/>
      <c r="P52" s="52"/>
      <c r="Q52" s="20"/>
    </row>
    <row r="53" spans="1:17" ht="15">
      <c r="A53" s="26" t="s">
        <v>70</v>
      </c>
      <c r="B53" s="26"/>
      <c r="C53" s="45"/>
      <c r="D53" s="140"/>
      <c r="E53" s="141"/>
      <c r="F53" s="141"/>
      <c r="G53" s="141"/>
      <c r="H53" s="141"/>
      <c r="I53" s="141"/>
      <c r="J53" s="141"/>
      <c r="K53" s="125"/>
      <c r="L53" s="125"/>
      <c r="M53" s="125"/>
      <c r="N53" s="52"/>
      <c r="O53" s="52"/>
      <c r="P53" s="52"/>
      <c r="Q53" s="19"/>
    </row>
    <row r="54" spans="1:17" ht="15">
      <c r="A54" s="26" t="s">
        <v>71</v>
      </c>
      <c r="B54" s="86">
        <v>111</v>
      </c>
      <c r="C54" s="45">
        <v>211</v>
      </c>
      <c r="D54" s="146">
        <f>SUM(E54:H54)</f>
        <v>1103900</v>
      </c>
      <c r="E54" s="125">
        <v>870900</v>
      </c>
      <c r="F54" s="125">
        <v>233000</v>
      </c>
      <c r="G54" s="125"/>
      <c r="H54" s="125"/>
      <c r="I54" s="125">
        <v>1021350</v>
      </c>
      <c r="J54" s="125">
        <v>821500</v>
      </c>
      <c r="K54" s="125">
        <f>D54</f>
        <v>1103900</v>
      </c>
      <c r="L54" s="125">
        <f aca="true" t="shared" si="19" ref="L54:M56">I54</f>
        <v>1021350</v>
      </c>
      <c r="M54" s="125">
        <f t="shared" si="19"/>
        <v>821500</v>
      </c>
      <c r="N54" s="52"/>
      <c r="O54" s="52"/>
      <c r="P54" s="52"/>
      <c r="Q54" s="19"/>
    </row>
    <row r="55" spans="1:17" ht="15">
      <c r="A55" s="26" t="s">
        <v>72</v>
      </c>
      <c r="B55" s="86">
        <v>112</v>
      </c>
      <c r="C55" s="45">
        <v>212</v>
      </c>
      <c r="D55" s="147">
        <f>SUM(E55:H55)</f>
        <v>350</v>
      </c>
      <c r="E55" s="137">
        <v>150</v>
      </c>
      <c r="F55" s="137">
        <v>200</v>
      </c>
      <c r="G55" s="137"/>
      <c r="H55" s="137"/>
      <c r="I55" s="125">
        <v>690</v>
      </c>
      <c r="J55" s="125">
        <f>I55</f>
        <v>690</v>
      </c>
      <c r="K55" s="137">
        <f>D55</f>
        <v>350</v>
      </c>
      <c r="L55" s="125">
        <f t="shared" si="19"/>
        <v>690</v>
      </c>
      <c r="M55" s="125">
        <f t="shared" si="19"/>
        <v>690</v>
      </c>
      <c r="N55" s="52"/>
      <c r="O55" s="52"/>
      <c r="P55" s="52"/>
      <c r="Q55" s="19"/>
    </row>
    <row r="56" spans="1:17" ht="15">
      <c r="A56" s="26" t="s">
        <v>84</v>
      </c>
      <c r="B56" s="86">
        <v>119</v>
      </c>
      <c r="C56" s="45">
        <v>213</v>
      </c>
      <c r="D56" s="146">
        <f>SUM(E56:H56)</f>
        <v>330284</v>
      </c>
      <c r="E56" s="135">
        <v>262950</v>
      </c>
      <c r="F56" s="135">
        <v>67334</v>
      </c>
      <c r="G56" s="135"/>
      <c r="H56" s="135"/>
      <c r="I56" s="125">
        <v>308403</v>
      </c>
      <c r="J56" s="125">
        <v>247889</v>
      </c>
      <c r="K56" s="135">
        <f>D56</f>
        <v>330284</v>
      </c>
      <c r="L56" s="125">
        <f t="shared" si="19"/>
        <v>308403</v>
      </c>
      <c r="M56" s="125">
        <f t="shared" si="19"/>
        <v>247889</v>
      </c>
      <c r="N56" s="52"/>
      <c r="O56" s="52"/>
      <c r="P56" s="52"/>
      <c r="Q56" s="20"/>
    </row>
    <row r="57" spans="1:17" ht="15">
      <c r="A57" s="26" t="s">
        <v>85</v>
      </c>
      <c r="B57" s="86">
        <v>240</v>
      </c>
      <c r="C57" s="45">
        <v>220</v>
      </c>
      <c r="D57" s="146">
        <f>D59+D62</f>
        <v>28406</v>
      </c>
      <c r="E57" s="146">
        <f>E59+E62</f>
        <v>8000</v>
      </c>
      <c r="F57" s="146">
        <f>F59+F62</f>
        <v>20406</v>
      </c>
      <c r="G57" s="148">
        <f>SUM(G59:G62)</f>
        <v>0</v>
      </c>
      <c r="H57" s="148">
        <f>SUM(H59:H62)</f>
        <v>0</v>
      </c>
      <c r="I57" s="146">
        <f>I59+I62</f>
        <v>28406</v>
      </c>
      <c r="J57" s="146">
        <f>J59+J62</f>
        <v>28406</v>
      </c>
      <c r="K57" s="146">
        <f>K59+K62</f>
        <v>28406</v>
      </c>
      <c r="L57" s="146">
        <f>L59+L62</f>
        <v>28406</v>
      </c>
      <c r="M57" s="146">
        <f>M59+M62</f>
        <v>28406</v>
      </c>
      <c r="N57" s="52"/>
      <c r="O57" s="52"/>
      <c r="P57" s="52"/>
      <c r="Q57" s="20"/>
    </row>
    <row r="58" spans="1:17" ht="15">
      <c r="A58" s="26" t="s">
        <v>70</v>
      </c>
      <c r="B58" s="86"/>
      <c r="C58" s="45"/>
      <c r="D58" s="132"/>
      <c r="E58" s="125"/>
      <c r="F58" s="125"/>
      <c r="G58" s="125"/>
      <c r="H58" s="125"/>
      <c r="I58" s="125"/>
      <c r="J58" s="125"/>
      <c r="K58" s="125"/>
      <c r="L58" s="125"/>
      <c r="M58" s="125"/>
      <c r="N58" s="52"/>
      <c r="O58" s="52"/>
      <c r="P58" s="52"/>
      <c r="Q58" s="19"/>
    </row>
    <row r="59" spans="1:17" ht="15">
      <c r="A59" s="26" t="s">
        <v>214</v>
      </c>
      <c r="B59" s="86">
        <v>244</v>
      </c>
      <c r="C59" s="45">
        <v>221</v>
      </c>
      <c r="D59" s="146">
        <f>SUM(E59:H59)</f>
        <v>16906</v>
      </c>
      <c r="E59" s="125">
        <v>8000</v>
      </c>
      <c r="F59" s="125">
        <v>8906</v>
      </c>
      <c r="G59" s="125"/>
      <c r="H59" s="125"/>
      <c r="I59" s="125">
        <f>D59</f>
        <v>16906</v>
      </c>
      <c r="J59" s="125">
        <f>I59</f>
        <v>16906</v>
      </c>
      <c r="K59" s="125">
        <f>D59</f>
        <v>16906</v>
      </c>
      <c r="L59" s="125">
        <f aca="true" t="shared" si="20" ref="L59:M62">I59</f>
        <v>16906</v>
      </c>
      <c r="M59" s="125">
        <f t="shared" si="20"/>
        <v>16906</v>
      </c>
      <c r="N59" s="52"/>
      <c r="O59" s="52"/>
      <c r="P59" s="52"/>
      <c r="Q59" s="19"/>
    </row>
    <row r="60" spans="1:17" ht="15" hidden="1">
      <c r="A60" s="26" t="s">
        <v>73</v>
      </c>
      <c r="B60" s="86"/>
      <c r="C60" s="45">
        <v>222</v>
      </c>
      <c r="D60" s="146">
        <f>SUM(E60:H60)</f>
        <v>0</v>
      </c>
      <c r="E60" s="125"/>
      <c r="F60" s="125"/>
      <c r="G60" s="125"/>
      <c r="H60" s="125"/>
      <c r="I60" s="125">
        <f>D60</f>
        <v>0</v>
      </c>
      <c r="J60" s="125">
        <f>I60</f>
        <v>0</v>
      </c>
      <c r="K60" s="125">
        <f>D60</f>
        <v>0</v>
      </c>
      <c r="L60" s="125">
        <f t="shared" si="20"/>
        <v>0</v>
      </c>
      <c r="M60" s="125">
        <f t="shared" si="20"/>
        <v>0</v>
      </c>
      <c r="N60" s="52"/>
      <c r="O60" s="52"/>
      <c r="P60" s="52"/>
      <c r="Q60" s="19"/>
    </row>
    <row r="61" spans="1:17" ht="15" hidden="1">
      <c r="A61" s="26" t="s">
        <v>86</v>
      </c>
      <c r="B61" s="86"/>
      <c r="C61" s="45">
        <v>225</v>
      </c>
      <c r="D61" s="146">
        <f>SUM(E61:H61)</f>
        <v>0</v>
      </c>
      <c r="E61" s="137"/>
      <c r="F61" s="137"/>
      <c r="G61" s="137"/>
      <c r="H61" s="125"/>
      <c r="I61" s="125">
        <f>D61</f>
        <v>0</v>
      </c>
      <c r="J61" s="125">
        <f>I61</f>
        <v>0</v>
      </c>
      <c r="K61" s="125">
        <f>D61</f>
        <v>0</v>
      </c>
      <c r="L61" s="125">
        <f t="shared" si="20"/>
        <v>0</v>
      </c>
      <c r="M61" s="125">
        <f t="shared" si="20"/>
        <v>0</v>
      </c>
      <c r="N61" s="52"/>
      <c r="O61" s="52"/>
      <c r="P61" s="52"/>
      <c r="Q61" s="20"/>
    </row>
    <row r="62" spans="1:17" ht="15">
      <c r="A62" s="26" t="s">
        <v>74</v>
      </c>
      <c r="B62" s="86">
        <v>244</v>
      </c>
      <c r="C62" s="45">
        <v>226</v>
      </c>
      <c r="D62" s="146">
        <f>SUM(E62:H62)</f>
        <v>11500</v>
      </c>
      <c r="E62" s="125">
        <v>0</v>
      </c>
      <c r="F62" s="125">
        <v>11500</v>
      </c>
      <c r="G62" s="125"/>
      <c r="H62" s="125"/>
      <c r="I62" s="125">
        <f>D62</f>
        <v>11500</v>
      </c>
      <c r="J62" s="125">
        <f>I62</f>
        <v>11500</v>
      </c>
      <c r="K62" s="125">
        <f>D62</f>
        <v>11500</v>
      </c>
      <c r="L62" s="125">
        <f t="shared" si="20"/>
        <v>11500</v>
      </c>
      <c r="M62" s="125">
        <f t="shared" si="20"/>
        <v>11500</v>
      </c>
      <c r="N62" s="52"/>
      <c r="O62" s="52"/>
      <c r="P62" s="52"/>
      <c r="Q62" s="19"/>
    </row>
    <row r="63" spans="1:17" ht="30.75" hidden="1">
      <c r="A63" s="26" t="s">
        <v>87</v>
      </c>
      <c r="B63" s="86"/>
      <c r="C63" s="45">
        <v>240</v>
      </c>
      <c r="D63" s="146">
        <f aca="true" t="shared" si="21" ref="D63:D71">SUM(E63:H63)</f>
        <v>0</v>
      </c>
      <c r="E63" s="149">
        <f aca="true" t="shared" si="22" ref="E63:M63">E65</f>
        <v>0</v>
      </c>
      <c r="F63" s="149">
        <f t="shared" si="22"/>
        <v>0</v>
      </c>
      <c r="G63" s="149">
        <f t="shared" si="22"/>
        <v>0</v>
      </c>
      <c r="H63" s="149">
        <f t="shared" si="22"/>
        <v>0</v>
      </c>
      <c r="I63" s="149">
        <f t="shared" si="22"/>
        <v>0</v>
      </c>
      <c r="J63" s="149">
        <f t="shared" si="22"/>
        <v>0</v>
      </c>
      <c r="K63" s="149">
        <f t="shared" si="22"/>
        <v>0</v>
      </c>
      <c r="L63" s="149">
        <f t="shared" si="22"/>
        <v>0</v>
      </c>
      <c r="M63" s="149">
        <f t="shared" si="22"/>
        <v>0</v>
      </c>
      <c r="N63" s="52"/>
      <c r="O63" s="52"/>
      <c r="P63" s="52"/>
      <c r="Q63" s="20"/>
    </row>
    <row r="64" spans="1:17" ht="15" hidden="1">
      <c r="A64" s="26" t="s">
        <v>70</v>
      </c>
      <c r="B64" s="86"/>
      <c r="C64" s="45"/>
      <c r="D64" s="146">
        <f t="shared" si="21"/>
        <v>0</v>
      </c>
      <c r="E64" s="125"/>
      <c r="F64" s="125"/>
      <c r="G64" s="125"/>
      <c r="H64" s="125"/>
      <c r="I64" s="125"/>
      <c r="J64" s="125"/>
      <c r="K64" s="125"/>
      <c r="L64" s="125"/>
      <c r="M64" s="125"/>
      <c r="N64" s="52"/>
      <c r="O64" s="52"/>
      <c r="P64" s="52"/>
      <c r="Q64" s="19"/>
    </row>
    <row r="65" spans="1:17" ht="30" customHeight="1" hidden="1">
      <c r="A65" s="26" t="s">
        <v>88</v>
      </c>
      <c r="B65" s="86"/>
      <c r="C65" s="45">
        <v>241</v>
      </c>
      <c r="D65" s="146">
        <f t="shared" si="21"/>
        <v>0</v>
      </c>
      <c r="E65" s="151"/>
      <c r="F65" s="137"/>
      <c r="G65" s="151"/>
      <c r="H65" s="137"/>
      <c r="I65" s="125">
        <f>D65</f>
        <v>0</v>
      </c>
      <c r="J65" s="125">
        <f>I65</f>
        <v>0</v>
      </c>
      <c r="K65" s="125">
        <f>D65</f>
        <v>0</v>
      </c>
      <c r="L65" s="125">
        <f>I65</f>
        <v>0</v>
      </c>
      <c r="M65" s="125">
        <f>J65</f>
        <v>0</v>
      </c>
      <c r="N65" s="52"/>
      <c r="O65" s="52"/>
      <c r="P65" s="52"/>
      <c r="Q65" s="20"/>
    </row>
    <row r="66" spans="1:17" ht="15" hidden="1">
      <c r="A66" s="26" t="s">
        <v>90</v>
      </c>
      <c r="B66" s="86"/>
      <c r="C66" s="45">
        <v>260</v>
      </c>
      <c r="D66" s="146">
        <f t="shared" si="21"/>
        <v>0</v>
      </c>
      <c r="E66" s="145">
        <f aca="true" t="shared" si="23" ref="E66:M66">E68+E69</f>
        <v>0</v>
      </c>
      <c r="F66" s="145">
        <f t="shared" si="23"/>
        <v>0</v>
      </c>
      <c r="G66" s="145">
        <f t="shared" si="23"/>
        <v>0</v>
      </c>
      <c r="H66" s="145">
        <f t="shared" si="23"/>
        <v>0</v>
      </c>
      <c r="I66" s="145">
        <f t="shared" si="23"/>
        <v>0</v>
      </c>
      <c r="J66" s="145">
        <f t="shared" si="23"/>
        <v>0</v>
      </c>
      <c r="K66" s="145">
        <f t="shared" si="23"/>
        <v>0</v>
      </c>
      <c r="L66" s="145">
        <f t="shared" si="23"/>
        <v>0</v>
      </c>
      <c r="M66" s="145">
        <f t="shared" si="23"/>
        <v>0</v>
      </c>
      <c r="N66" s="52"/>
      <c r="O66" s="55"/>
      <c r="P66" s="52"/>
      <c r="Q66" s="20"/>
    </row>
    <row r="67" spans="1:17" ht="15" hidden="1">
      <c r="A67" s="26" t="s">
        <v>70</v>
      </c>
      <c r="B67" s="86"/>
      <c r="C67" s="45"/>
      <c r="D67" s="146">
        <f t="shared" si="21"/>
        <v>0</v>
      </c>
      <c r="E67" s="135"/>
      <c r="F67" s="135"/>
      <c r="G67" s="135"/>
      <c r="H67" s="135"/>
      <c r="I67" s="135"/>
      <c r="J67" s="135"/>
      <c r="K67" s="135"/>
      <c r="L67" s="135"/>
      <c r="M67" s="135"/>
      <c r="N67" s="52"/>
      <c r="O67" s="55"/>
      <c r="P67" s="52"/>
      <c r="Q67" s="19"/>
    </row>
    <row r="68" spans="1:17" ht="15" hidden="1">
      <c r="A68" s="26" t="s">
        <v>89</v>
      </c>
      <c r="B68" s="86"/>
      <c r="C68" s="45">
        <v>262</v>
      </c>
      <c r="D68" s="146">
        <f t="shared" si="21"/>
        <v>0</v>
      </c>
      <c r="E68" s="135"/>
      <c r="F68" s="135"/>
      <c r="G68" s="135"/>
      <c r="H68" s="135"/>
      <c r="I68" s="125">
        <f>D68</f>
        <v>0</v>
      </c>
      <c r="J68" s="125">
        <f>I68</f>
        <v>0</v>
      </c>
      <c r="K68" s="125">
        <f>D68</f>
        <v>0</v>
      </c>
      <c r="L68" s="125">
        <f aca="true" t="shared" si="24" ref="L68:M70">I68</f>
        <v>0</v>
      </c>
      <c r="M68" s="125">
        <f t="shared" si="24"/>
        <v>0</v>
      </c>
      <c r="N68" s="52"/>
      <c r="O68" s="55"/>
      <c r="P68" s="52"/>
      <c r="Q68" s="20"/>
    </row>
    <row r="69" spans="1:17" ht="32.25" customHeight="1" hidden="1">
      <c r="A69" s="26" t="s">
        <v>91</v>
      </c>
      <c r="B69" s="86"/>
      <c r="C69" s="45">
        <v>263</v>
      </c>
      <c r="D69" s="146">
        <f t="shared" si="21"/>
        <v>0</v>
      </c>
      <c r="E69" s="135"/>
      <c r="F69" s="135"/>
      <c r="G69" s="135"/>
      <c r="H69" s="135"/>
      <c r="I69" s="125">
        <f>D69</f>
        <v>0</v>
      </c>
      <c r="J69" s="125">
        <f>I69</f>
        <v>0</v>
      </c>
      <c r="K69" s="125">
        <f>D69</f>
        <v>0</v>
      </c>
      <c r="L69" s="125">
        <f t="shared" si="24"/>
        <v>0</v>
      </c>
      <c r="M69" s="125">
        <f t="shared" si="24"/>
        <v>0</v>
      </c>
      <c r="N69" s="52"/>
      <c r="O69" s="55"/>
      <c r="P69" s="52"/>
      <c r="Q69" s="20"/>
    </row>
    <row r="70" spans="1:17" ht="15" hidden="1">
      <c r="A70" s="26" t="s">
        <v>75</v>
      </c>
      <c r="B70" s="86"/>
      <c r="C70" s="45">
        <v>290</v>
      </c>
      <c r="D70" s="146">
        <f t="shared" si="21"/>
        <v>0</v>
      </c>
      <c r="E70" s="135"/>
      <c r="F70" s="135"/>
      <c r="G70" s="135"/>
      <c r="H70" s="135"/>
      <c r="I70" s="137">
        <f>D70</f>
        <v>0</v>
      </c>
      <c r="J70" s="137">
        <f>I70</f>
        <v>0</v>
      </c>
      <c r="K70" s="137">
        <f>D70</f>
        <v>0</v>
      </c>
      <c r="L70" s="137">
        <f t="shared" si="24"/>
        <v>0</v>
      </c>
      <c r="M70" s="137">
        <f t="shared" si="24"/>
        <v>0</v>
      </c>
      <c r="N70" s="52"/>
      <c r="O70" s="55"/>
      <c r="P70" s="52"/>
      <c r="Q70" s="19"/>
    </row>
    <row r="71" spans="1:17" ht="47.25" customHeight="1">
      <c r="A71" s="26" t="s">
        <v>237</v>
      </c>
      <c r="B71" s="45">
        <v>321</v>
      </c>
      <c r="C71" s="45">
        <v>262</v>
      </c>
      <c r="D71" s="146">
        <f t="shared" si="21"/>
        <v>39000</v>
      </c>
      <c r="E71" s="135">
        <v>16000</v>
      </c>
      <c r="F71" s="135">
        <v>23000</v>
      </c>
      <c r="G71" s="135"/>
      <c r="H71" s="135"/>
      <c r="I71" s="135">
        <f>D71</f>
        <v>39000</v>
      </c>
      <c r="J71" s="135">
        <f>I71</f>
        <v>39000</v>
      </c>
      <c r="K71" s="135">
        <f>J71</f>
        <v>39000</v>
      </c>
      <c r="L71" s="135">
        <f>K71</f>
        <v>39000</v>
      </c>
      <c r="M71" s="135">
        <f>L71</f>
        <v>39000</v>
      </c>
      <c r="N71" s="55"/>
      <c r="O71" s="58"/>
      <c r="P71" s="51"/>
      <c r="Q71" s="19"/>
    </row>
    <row r="72" spans="1:17" ht="15">
      <c r="A72" s="26" t="s">
        <v>92</v>
      </c>
      <c r="B72" s="86">
        <v>244</v>
      </c>
      <c r="C72" s="45">
        <v>300</v>
      </c>
      <c r="D72" s="146">
        <f>SUM(D74:D75)</f>
        <v>9420</v>
      </c>
      <c r="E72" s="145">
        <f aca="true" t="shared" si="25" ref="E72:M72">SUM(E74:E75)</f>
        <v>7000</v>
      </c>
      <c r="F72" s="145">
        <f t="shared" si="25"/>
        <v>2420</v>
      </c>
      <c r="G72" s="145">
        <f t="shared" si="25"/>
        <v>0</v>
      </c>
      <c r="H72" s="145">
        <f t="shared" si="25"/>
        <v>0</v>
      </c>
      <c r="I72" s="145">
        <f t="shared" si="25"/>
        <v>5364</v>
      </c>
      <c r="J72" s="145">
        <f t="shared" si="25"/>
        <v>2098</v>
      </c>
      <c r="K72" s="145">
        <f t="shared" si="25"/>
        <v>9420</v>
      </c>
      <c r="L72" s="145">
        <f t="shared" si="25"/>
        <v>5364</v>
      </c>
      <c r="M72" s="145">
        <f t="shared" si="25"/>
        <v>2098</v>
      </c>
      <c r="N72" s="52"/>
      <c r="O72" s="58"/>
      <c r="P72" s="51"/>
      <c r="Q72" s="27"/>
    </row>
    <row r="73" spans="1:17" ht="16.5" customHeight="1">
      <c r="A73" s="26" t="s">
        <v>70</v>
      </c>
      <c r="B73" s="86"/>
      <c r="C73" s="45"/>
      <c r="D73" s="151"/>
      <c r="E73" s="152"/>
      <c r="F73" s="152"/>
      <c r="G73" s="153"/>
      <c r="H73" s="152"/>
      <c r="I73" s="152"/>
      <c r="J73" s="152"/>
      <c r="K73" s="152"/>
      <c r="L73" s="152"/>
      <c r="M73" s="152"/>
      <c r="N73" s="52"/>
      <c r="O73" s="51"/>
      <c r="P73" s="51"/>
      <c r="Q73" s="19"/>
    </row>
    <row r="74" spans="1:17" ht="15">
      <c r="A74" s="26" t="s">
        <v>93</v>
      </c>
      <c r="B74" s="86">
        <v>244</v>
      </c>
      <c r="C74" s="45">
        <v>310</v>
      </c>
      <c r="D74" s="146">
        <f>SUM(E74:H74)</f>
        <v>9420</v>
      </c>
      <c r="E74" s="135">
        <v>7000</v>
      </c>
      <c r="F74" s="135">
        <v>2420</v>
      </c>
      <c r="G74" s="135"/>
      <c r="H74" s="135"/>
      <c r="I74" s="135">
        <v>5364</v>
      </c>
      <c r="J74" s="135">
        <v>2098</v>
      </c>
      <c r="K74" s="135">
        <f>D74</f>
        <v>9420</v>
      </c>
      <c r="L74" s="135">
        <f>I74</f>
        <v>5364</v>
      </c>
      <c r="M74" s="135">
        <f>J74</f>
        <v>2098</v>
      </c>
      <c r="N74" s="52"/>
      <c r="O74" s="54"/>
      <c r="P74" s="54"/>
      <c r="Q74" s="20"/>
    </row>
    <row r="75" spans="1:17" ht="15">
      <c r="A75" s="26" t="s">
        <v>94</v>
      </c>
      <c r="B75" s="86">
        <v>244</v>
      </c>
      <c r="C75" s="86">
        <v>340</v>
      </c>
      <c r="D75" s="146">
        <f>SUM(E75:H75)</f>
        <v>0</v>
      </c>
      <c r="E75" s="135">
        <v>0</v>
      </c>
      <c r="F75" s="135">
        <v>0</v>
      </c>
      <c r="G75" s="135"/>
      <c r="H75" s="135"/>
      <c r="I75" s="135">
        <f>D75</f>
        <v>0</v>
      </c>
      <c r="J75" s="135">
        <f>I75</f>
        <v>0</v>
      </c>
      <c r="K75" s="135">
        <f>D75</f>
        <v>0</v>
      </c>
      <c r="L75" s="135">
        <f>I75</f>
        <v>0</v>
      </c>
      <c r="M75" s="135">
        <f>J75</f>
        <v>0</v>
      </c>
      <c r="N75" s="54"/>
      <c r="O75" s="54"/>
      <c r="P75" s="54"/>
      <c r="Q75" s="20"/>
    </row>
    <row r="76" spans="1:17" ht="15">
      <c r="A76" s="26"/>
      <c r="B76" s="86"/>
      <c r="C76" s="86"/>
      <c r="D76" s="146"/>
      <c r="E76" s="135"/>
      <c r="F76" s="135"/>
      <c r="G76" s="135"/>
      <c r="H76" s="135"/>
      <c r="I76" s="135"/>
      <c r="J76" s="135"/>
      <c r="K76" s="135"/>
      <c r="L76" s="135"/>
      <c r="M76" s="135"/>
      <c r="N76" s="54"/>
      <c r="O76" s="54"/>
      <c r="P76" s="54"/>
      <c r="Q76" s="20"/>
    </row>
    <row r="77" spans="1:17" ht="81.75" customHeight="1">
      <c r="A77" s="107" t="s">
        <v>228</v>
      </c>
      <c r="B77" s="86"/>
      <c r="C77" s="86"/>
      <c r="D77" s="143">
        <f>D78+D83</f>
        <v>731990</v>
      </c>
      <c r="E77" s="144">
        <f aca="true" t="shared" si="26" ref="E77:M77">E78+E83</f>
        <v>170000</v>
      </c>
      <c r="F77" s="144">
        <f t="shared" si="26"/>
        <v>253538</v>
      </c>
      <c r="G77" s="144">
        <f t="shared" si="26"/>
        <v>108452</v>
      </c>
      <c r="H77" s="144">
        <f t="shared" si="26"/>
        <v>200000</v>
      </c>
      <c r="I77" s="144">
        <f t="shared" si="26"/>
        <v>731990</v>
      </c>
      <c r="J77" s="145">
        <f t="shared" si="26"/>
        <v>731990</v>
      </c>
      <c r="K77" s="145">
        <f t="shared" si="26"/>
        <v>731990</v>
      </c>
      <c r="L77" s="145">
        <f t="shared" si="26"/>
        <v>731990</v>
      </c>
      <c r="M77" s="145">
        <f t="shared" si="26"/>
        <v>731990</v>
      </c>
      <c r="N77" s="54"/>
      <c r="O77" s="54"/>
      <c r="P77" s="54"/>
      <c r="Q77" s="20"/>
    </row>
    <row r="78" spans="1:17" ht="30.75">
      <c r="A78" s="26" t="s">
        <v>83</v>
      </c>
      <c r="B78" s="109">
        <v>110</v>
      </c>
      <c r="C78" s="45">
        <v>210</v>
      </c>
      <c r="D78" s="146">
        <f>D80+D81+D82</f>
        <v>718452</v>
      </c>
      <c r="E78" s="146">
        <f aca="true" t="shared" si="27" ref="E78:M78">E80+E81+E82</f>
        <v>170000</v>
      </c>
      <c r="F78" s="146">
        <f t="shared" si="27"/>
        <v>240000</v>
      </c>
      <c r="G78" s="146">
        <f t="shared" si="27"/>
        <v>108452</v>
      </c>
      <c r="H78" s="146">
        <f t="shared" si="27"/>
        <v>200000</v>
      </c>
      <c r="I78" s="146">
        <f t="shared" si="27"/>
        <v>718452</v>
      </c>
      <c r="J78" s="146">
        <f t="shared" si="27"/>
        <v>718452</v>
      </c>
      <c r="K78" s="146">
        <f t="shared" si="27"/>
        <v>718452</v>
      </c>
      <c r="L78" s="146">
        <f t="shared" si="27"/>
        <v>718452</v>
      </c>
      <c r="M78" s="146">
        <f t="shared" si="27"/>
        <v>718452</v>
      </c>
      <c r="N78" s="54"/>
      <c r="O78" s="54"/>
      <c r="P78" s="54"/>
      <c r="Q78" s="20"/>
    </row>
    <row r="79" spans="1:17" ht="15.75" customHeight="1">
      <c r="A79" s="26" t="s">
        <v>70</v>
      </c>
      <c r="B79" s="97"/>
      <c r="C79" s="97"/>
      <c r="D79" s="146"/>
      <c r="E79" s="135"/>
      <c r="F79" s="135"/>
      <c r="G79" s="135"/>
      <c r="H79" s="135"/>
      <c r="I79" s="135"/>
      <c r="J79" s="135"/>
      <c r="K79" s="135"/>
      <c r="L79" s="135"/>
      <c r="M79" s="154"/>
      <c r="N79" s="54"/>
      <c r="O79" s="54"/>
      <c r="P79" s="54"/>
      <c r="Q79" s="20"/>
    </row>
    <row r="80" spans="1:17" ht="15">
      <c r="A80" s="26" t="s">
        <v>71</v>
      </c>
      <c r="B80" s="48">
        <v>111</v>
      </c>
      <c r="C80" s="48">
        <v>211</v>
      </c>
      <c r="D80" s="146">
        <f>SUM(E80:H80)</f>
        <v>551815</v>
      </c>
      <c r="E80" s="135">
        <v>130570</v>
      </c>
      <c r="F80" s="135">
        <v>184335</v>
      </c>
      <c r="G80" s="135">
        <v>83300</v>
      </c>
      <c r="H80" s="135">
        <v>153610</v>
      </c>
      <c r="I80" s="125">
        <f>D80</f>
        <v>551815</v>
      </c>
      <c r="J80" s="125">
        <f>I80</f>
        <v>551815</v>
      </c>
      <c r="K80" s="125">
        <f>D80</f>
        <v>551815</v>
      </c>
      <c r="L80" s="125">
        <f aca="true" t="shared" si="28" ref="L80:M82">I80</f>
        <v>551815</v>
      </c>
      <c r="M80" s="155">
        <f t="shared" si="28"/>
        <v>551815</v>
      </c>
      <c r="N80" s="97"/>
      <c r="O80" s="54"/>
      <c r="P80" s="54"/>
      <c r="Q80" s="20"/>
    </row>
    <row r="81" spans="1:17" ht="15" hidden="1">
      <c r="A81" s="26" t="s">
        <v>72</v>
      </c>
      <c r="B81" s="48">
        <v>112</v>
      </c>
      <c r="C81" s="48">
        <v>212</v>
      </c>
      <c r="D81" s="146">
        <f>SUM(E81:H81)</f>
        <v>0</v>
      </c>
      <c r="E81" s="135"/>
      <c r="F81" s="135"/>
      <c r="G81" s="135"/>
      <c r="H81" s="135"/>
      <c r="I81" s="125">
        <f>D81</f>
        <v>0</v>
      </c>
      <c r="J81" s="125">
        <f>I81</f>
        <v>0</v>
      </c>
      <c r="K81" s="125">
        <f>D81</f>
        <v>0</v>
      </c>
      <c r="L81" s="125">
        <f t="shared" si="28"/>
        <v>0</v>
      </c>
      <c r="M81" s="155">
        <f t="shared" si="28"/>
        <v>0</v>
      </c>
      <c r="N81" s="97"/>
      <c r="O81" s="54"/>
      <c r="P81" s="54"/>
      <c r="Q81" s="20"/>
    </row>
    <row r="82" spans="1:17" ht="15">
      <c r="A82" s="26" t="s">
        <v>84</v>
      </c>
      <c r="B82" s="48">
        <v>119</v>
      </c>
      <c r="C82" s="48">
        <v>213</v>
      </c>
      <c r="D82" s="146">
        <f>SUM(E82:H82)</f>
        <v>166637</v>
      </c>
      <c r="E82" s="135">
        <v>39430</v>
      </c>
      <c r="F82" s="135">
        <v>55665</v>
      </c>
      <c r="G82" s="135">
        <v>25152</v>
      </c>
      <c r="H82" s="135">
        <v>46390</v>
      </c>
      <c r="I82" s="125">
        <f>D82</f>
        <v>166637</v>
      </c>
      <c r="J82" s="125">
        <f>I82</f>
        <v>166637</v>
      </c>
      <c r="K82" s="125">
        <f>D82</f>
        <v>166637</v>
      </c>
      <c r="L82" s="125">
        <f t="shared" si="28"/>
        <v>166637</v>
      </c>
      <c r="M82" s="155">
        <f t="shared" si="28"/>
        <v>166637</v>
      </c>
      <c r="N82" s="97"/>
      <c r="O82" s="54"/>
      <c r="P82" s="54"/>
      <c r="Q82" s="20"/>
    </row>
    <row r="83" spans="1:17" ht="17.25" customHeight="1">
      <c r="A83" s="26" t="s">
        <v>231</v>
      </c>
      <c r="B83" s="48">
        <v>244</v>
      </c>
      <c r="C83" s="48">
        <v>300</v>
      </c>
      <c r="D83" s="150">
        <f>D85</f>
        <v>13538</v>
      </c>
      <c r="E83" s="170">
        <f aca="true" t="shared" si="29" ref="E83:M83">E85</f>
        <v>0</v>
      </c>
      <c r="F83" s="145">
        <f t="shared" si="29"/>
        <v>13538</v>
      </c>
      <c r="G83" s="145">
        <f t="shared" si="29"/>
        <v>0</v>
      </c>
      <c r="H83" s="145">
        <f t="shared" si="29"/>
        <v>0</v>
      </c>
      <c r="I83" s="150">
        <f t="shared" si="29"/>
        <v>13538</v>
      </c>
      <c r="J83" s="149">
        <f t="shared" si="29"/>
        <v>13538</v>
      </c>
      <c r="K83" s="149">
        <f t="shared" si="29"/>
        <v>13538</v>
      </c>
      <c r="L83" s="149">
        <f t="shared" si="29"/>
        <v>13538</v>
      </c>
      <c r="M83" s="149">
        <f t="shared" si="29"/>
        <v>13538</v>
      </c>
      <c r="N83" s="54"/>
      <c r="O83" s="54"/>
      <c r="P83" s="54"/>
      <c r="Q83" s="20"/>
    </row>
    <row r="84" spans="1:17" ht="17.25" customHeight="1">
      <c r="A84" s="26" t="s">
        <v>70</v>
      </c>
      <c r="B84" s="48"/>
      <c r="C84" s="48"/>
      <c r="D84" s="136"/>
      <c r="E84" s="135"/>
      <c r="F84" s="135"/>
      <c r="G84" s="135"/>
      <c r="H84" s="135"/>
      <c r="I84" s="125"/>
      <c r="J84" s="125"/>
      <c r="K84" s="135"/>
      <c r="L84" s="125"/>
      <c r="M84" s="155"/>
      <c r="N84" s="54"/>
      <c r="O84" s="54"/>
      <c r="P84" s="54"/>
      <c r="Q84" s="20"/>
    </row>
    <row r="85" spans="1:17" ht="19.5" customHeight="1">
      <c r="A85" s="26" t="s">
        <v>232</v>
      </c>
      <c r="B85" s="48">
        <v>244</v>
      </c>
      <c r="C85" s="48">
        <v>310</v>
      </c>
      <c r="D85" s="146">
        <f>SUM(E85:H85)</f>
        <v>13538</v>
      </c>
      <c r="E85" s="135"/>
      <c r="F85" s="135">
        <v>13538</v>
      </c>
      <c r="G85" s="135"/>
      <c r="H85" s="135"/>
      <c r="I85" s="125">
        <f>D85</f>
        <v>13538</v>
      </c>
      <c r="J85" s="125">
        <f>I85</f>
        <v>13538</v>
      </c>
      <c r="K85" s="135">
        <f>D85</f>
        <v>13538</v>
      </c>
      <c r="L85" s="125">
        <f>I85</f>
        <v>13538</v>
      </c>
      <c r="M85" s="155">
        <f>J85</f>
        <v>13538</v>
      </c>
      <c r="N85" s="54"/>
      <c r="O85" s="54"/>
      <c r="P85" s="54"/>
      <c r="Q85" s="20"/>
    </row>
    <row r="86" spans="1:17" ht="30.75">
      <c r="A86" s="74" t="s">
        <v>224</v>
      </c>
      <c r="B86" s="98"/>
      <c r="C86" s="78"/>
      <c r="D86" s="143">
        <f>D90+D102+D103+D87+D98</f>
        <v>780700</v>
      </c>
      <c r="E86" s="143">
        <f>E90+E102+E103+E87+E98</f>
        <v>378491</v>
      </c>
      <c r="F86" s="143">
        <f>F90+F102+F103+F87+F98</f>
        <v>118875</v>
      </c>
      <c r="G86" s="143">
        <f>G90+G102+G103+G87+G98</f>
        <v>149683</v>
      </c>
      <c r="H86" s="143">
        <f>H90+H102+H103+H87+H98</f>
        <v>133651</v>
      </c>
      <c r="I86" s="143">
        <f>D86</f>
        <v>780700</v>
      </c>
      <c r="J86" s="143">
        <f>D86</f>
        <v>780700</v>
      </c>
      <c r="K86" s="143">
        <f>J86</f>
        <v>780700</v>
      </c>
      <c r="L86" s="143">
        <f>K86</f>
        <v>780700</v>
      </c>
      <c r="M86" s="143">
        <f>L86</f>
        <v>780700</v>
      </c>
      <c r="N86" s="79"/>
      <c r="O86" s="79"/>
      <c r="P86" s="87"/>
      <c r="Q86" s="20"/>
    </row>
    <row r="87" spans="1:17" ht="30.75">
      <c r="A87" s="26" t="s">
        <v>83</v>
      </c>
      <c r="B87" s="109">
        <v>110</v>
      </c>
      <c r="C87" s="45">
        <v>210</v>
      </c>
      <c r="D87" s="143">
        <f>D89</f>
        <v>15000</v>
      </c>
      <c r="E87" s="143">
        <f aca="true" t="shared" si="30" ref="E87:M87">E89</f>
        <v>5000</v>
      </c>
      <c r="F87" s="143">
        <f t="shared" si="30"/>
        <v>5000</v>
      </c>
      <c r="G87" s="143">
        <f t="shared" si="30"/>
        <v>5000</v>
      </c>
      <c r="H87" s="143">
        <f t="shared" si="30"/>
        <v>0</v>
      </c>
      <c r="I87" s="143">
        <f t="shared" si="30"/>
        <v>15000</v>
      </c>
      <c r="J87" s="143">
        <f t="shared" si="30"/>
        <v>15000</v>
      </c>
      <c r="K87" s="143">
        <f t="shared" si="30"/>
        <v>15000</v>
      </c>
      <c r="L87" s="143">
        <f t="shared" si="30"/>
        <v>15000</v>
      </c>
      <c r="M87" s="143">
        <f t="shared" si="30"/>
        <v>15000</v>
      </c>
      <c r="N87" s="79"/>
      <c r="O87" s="79"/>
      <c r="P87" s="87"/>
      <c r="Q87" s="20"/>
    </row>
    <row r="88" spans="1:17" ht="15">
      <c r="A88" s="26" t="s">
        <v>70</v>
      </c>
      <c r="B88" s="26"/>
      <c r="C88" s="45"/>
      <c r="D88" s="143"/>
      <c r="E88" s="143"/>
      <c r="F88" s="143"/>
      <c r="G88" s="143"/>
      <c r="H88" s="143"/>
      <c r="I88" s="144"/>
      <c r="J88" s="143"/>
      <c r="K88" s="143"/>
      <c r="L88" s="143"/>
      <c r="M88" s="143"/>
      <c r="N88" s="79"/>
      <c r="O88" s="79"/>
      <c r="P88" s="87"/>
      <c r="Q88" s="20"/>
    </row>
    <row r="89" spans="1:17" ht="15">
      <c r="A89" s="38" t="s">
        <v>189</v>
      </c>
      <c r="B89" s="94">
        <v>112</v>
      </c>
      <c r="C89" s="48">
        <v>212</v>
      </c>
      <c r="D89" s="146">
        <f>SUM(E89:H89)</f>
        <v>15000</v>
      </c>
      <c r="E89" s="133">
        <v>5000</v>
      </c>
      <c r="F89" s="133">
        <v>5000</v>
      </c>
      <c r="G89" s="133">
        <v>5000</v>
      </c>
      <c r="H89" s="143"/>
      <c r="I89" s="135">
        <f>D89</f>
        <v>15000</v>
      </c>
      <c r="J89" s="135">
        <f>I89</f>
        <v>15000</v>
      </c>
      <c r="K89" s="135">
        <f>D89</f>
        <v>15000</v>
      </c>
      <c r="L89" s="135">
        <f>I89</f>
        <v>15000</v>
      </c>
      <c r="M89" s="135">
        <f>J89</f>
        <v>15000</v>
      </c>
      <c r="N89" s="79"/>
      <c r="O89" s="79"/>
      <c r="P89" s="87"/>
      <c r="Q89" s="20"/>
    </row>
    <row r="90" spans="1:17" ht="15">
      <c r="A90" s="26" t="s">
        <v>151</v>
      </c>
      <c r="B90" s="86">
        <v>240</v>
      </c>
      <c r="C90" s="48" t="s">
        <v>152</v>
      </c>
      <c r="D90" s="146">
        <f>SUM(E90:H90)</f>
        <v>495616</v>
      </c>
      <c r="E90" s="146">
        <f>E92+E93+E94+E99+E100+E101</f>
        <v>205936</v>
      </c>
      <c r="F90" s="146">
        <f>F92+F93+F94+F99+F100+F101</f>
        <v>107820</v>
      </c>
      <c r="G90" s="146">
        <f>G92+G93+G94+G99+G100+G101</f>
        <v>54120</v>
      </c>
      <c r="H90" s="146">
        <f>H92+H93+H94+H99+H100+H101</f>
        <v>127740</v>
      </c>
      <c r="I90" s="146">
        <f>D90</f>
        <v>495616</v>
      </c>
      <c r="J90" s="146">
        <f>I90</f>
        <v>495616</v>
      </c>
      <c r="K90" s="146">
        <f>J90</f>
        <v>495616</v>
      </c>
      <c r="L90" s="146">
        <f>K90</f>
        <v>495616</v>
      </c>
      <c r="M90" s="146">
        <f>L90</f>
        <v>495616</v>
      </c>
      <c r="N90" s="62"/>
      <c r="O90" s="62"/>
      <c r="P90" s="52"/>
      <c r="Q90" s="20"/>
    </row>
    <row r="91" spans="1:17" ht="15">
      <c r="A91" s="38" t="s">
        <v>153</v>
      </c>
      <c r="B91" s="45"/>
      <c r="C91" s="48"/>
      <c r="D91" s="146"/>
      <c r="E91" s="135"/>
      <c r="F91" s="135"/>
      <c r="G91" s="135"/>
      <c r="H91" s="135"/>
      <c r="I91" s="135"/>
      <c r="J91" s="135"/>
      <c r="K91" s="135"/>
      <c r="L91" s="135"/>
      <c r="M91" s="135"/>
      <c r="N91" s="54"/>
      <c r="O91" s="55"/>
      <c r="P91" s="52"/>
      <c r="Q91" s="20"/>
    </row>
    <row r="92" spans="1:17" ht="15">
      <c r="A92" s="38" t="s">
        <v>154</v>
      </c>
      <c r="B92" s="45">
        <v>244</v>
      </c>
      <c r="C92" s="48" t="s">
        <v>155</v>
      </c>
      <c r="D92" s="146">
        <f>SUM(E92:H92)</f>
        <v>9000</v>
      </c>
      <c r="E92" s="135">
        <v>3000</v>
      </c>
      <c r="F92" s="135">
        <v>3000</v>
      </c>
      <c r="G92" s="135">
        <v>3000</v>
      </c>
      <c r="H92" s="135">
        <v>0</v>
      </c>
      <c r="I92" s="135">
        <f>D92</f>
        <v>9000</v>
      </c>
      <c r="J92" s="135">
        <f>I92</f>
        <v>9000</v>
      </c>
      <c r="K92" s="135">
        <f>D92</f>
        <v>9000</v>
      </c>
      <c r="L92" s="135">
        <f aca="true" t="shared" si="31" ref="L92:M94">I92</f>
        <v>9000</v>
      </c>
      <c r="M92" s="135">
        <f t="shared" si="31"/>
        <v>9000</v>
      </c>
      <c r="N92" s="54"/>
      <c r="O92" s="55"/>
      <c r="P92" s="52"/>
      <c r="Q92" s="20"/>
    </row>
    <row r="93" spans="1:17" ht="15">
      <c r="A93" s="38" t="s">
        <v>156</v>
      </c>
      <c r="B93" s="45">
        <v>244</v>
      </c>
      <c r="C93" s="48" t="s">
        <v>157</v>
      </c>
      <c r="D93" s="146">
        <f aca="true" t="shared" si="32" ref="D93:D102">SUM(E93:H93)</f>
        <v>0</v>
      </c>
      <c r="E93" s="135"/>
      <c r="F93" s="135"/>
      <c r="G93" s="135"/>
      <c r="H93" s="135"/>
      <c r="I93" s="135">
        <f>D93</f>
        <v>0</v>
      </c>
      <c r="J93" s="135">
        <f>I93</f>
        <v>0</v>
      </c>
      <c r="K93" s="135">
        <f>D93</f>
        <v>0</v>
      </c>
      <c r="L93" s="135">
        <f t="shared" si="31"/>
        <v>0</v>
      </c>
      <c r="M93" s="135">
        <f t="shared" si="31"/>
        <v>0</v>
      </c>
      <c r="N93" s="54"/>
      <c r="O93" s="55"/>
      <c r="P93" s="52"/>
      <c r="Q93" s="20"/>
    </row>
    <row r="94" spans="1:17" ht="15" customHeight="1">
      <c r="A94" s="38" t="s">
        <v>195</v>
      </c>
      <c r="B94" s="45">
        <v>244</v>
      </c>
      <c r="C94" s="48" t="s">
        <v>159</v>
      </c>
      <c r="D94" s="146">
        <f>E94+F94+G94+H94</f>
        <v>379400</v>
      </c>
      <c r="E94" s="146">
        <v>131120</v>
      </c>
      <c r="F94" s="146">
        <v>71620</v>
      </c>
      <c r="G94" s="146">
        <v>49920</v>
      </c>
      <c r="H94" s="146">
        <v>126740</v>
      </c>
      <c r="I94" s="146">
        <f>D94</f>
        <v>379400</v>
      </c>
      <c r="J94" s="146">
        <f>I94</f>
        <v>379400</v>
      </c>
      <c r="K94" s="146">
        <f>D94</f>
        <v>379400</v>
      </c>
      <c r="L94" s="146">
        <f t="shared" si="31"/>
        <v>379400</v>
      </c>
      <c r="M94" s="146">
        <f t="shared" si="31"/>
        <v>379400</v>
      </c>
      <c r="N94" s="54"/>
      <c r="O94" s="55"/>
      <c r="P94" s="52"/>
      <c r="Q94" s="20"/>
    </row>
    <row r="95" spans="1:17" ht="15.75" customHeight="1" hidden="1">
      <c r="A95" s="38" t="s">
        <v>196</v>
      </c>
      <c r="B95" s="45"/>
      <c r="C95" s="48" t="s">
        <v>199</v>
      </c>
      <c r="D95" s="146">
        <f>SUM(E95:H95)</f>
        <v>0</v>
      </c>
      <c r="E95" s="135"/>
      <c r="F95" s="135"/>
      <c r="G95" s="135"/>
      <c r="H95" s="135"/>
      <c r="I95" s="135">
        <v>0</v>
      </c>
      <c r="J95" s="135">
        <v>0</v>
      </c>
      <c r="K95" s="135">
        <f aca="true" t="shared" si="33" ref="K95:K102">D95</f>
        <v>0</v>
      </c>
      <c r="L95" s="135">
        <f aca="true" t="shared" si="34" ref="L95:M101">I95</f>
        <v>0</v>
      </c>
      <c r="M95" s="135">
        <f t="shared" si="34"/>
        <v>0</v>
      </c>
      <c r="N95" s="54"/>
      <c r="O95" s="55"/>
      <c r="P95" s="52"/>
      <c r="Q95" s="20"/>
    </row>
    <row r="96" spans="1:17" ht="18" customHeight="1" hidden="1">
      <c r="A96" s="38" t="s">
        <v>197</v>
      </c>
      <c r="B96" s="45"/>
      <c r="C96" s="48" t="s">
        <v>200</v>
      </c>
      <c r="D96" s="146">
        <f t="shared" si="32"/>
        <v>216491</v>
      </c>
      <c r="E96" s="135">
        <v>80800</v>
      </c>
      <c r="F96" s="135">
        <v>38300</v>
      </c>
      <c r="G96" s="135">
        <v>22800</v>
      </c>
      <c r="H96" s="135">
        <v>74591</v>
      </c>
      <c r="I96" s="135">
        <f aca="true" t="shared" si="35" ref="I96:I102">D96</f>
        <v>216491</v>
      </c>
      <c r="J96" s="135">
        <f aca="true" t="shared" si="36" ref="J96:J102">I96</f>
        <v>216491</v>
      </c>
      <c r="K96" s="135">
        <f t="shared" si="33"/>
        <v>216491</v>
      </c>
      <c r="L96" s="135">
        <f t="shared" si="34"/>
        <v>216491</v>
      </c>
      <c r="M96" s="135">
        <f t="shared" si="34"/>
        <v>216491</v>
      </c>
      <c r="N96" s="54"/>
      <c r="O96" s="55"/>
      <c r="P96" s="52"/>
      <c r="Q96" s="20"/>
    </row>
    <row r="97" spans="1:17" ht="0.75" customHeight="1">
      <c r="A97" s="38" t="s">
        <v>198</v>
      </c>
      <c r="B97" s="45"/>
      <c r="C97" s="48" t="s">
        <v>201</v>
      </c>
      <c r="D97" s="146">
        <f>SUM(E97:H97)</f>
        <v>70100</v>
      </c>
      <c r="E97" s="135">
        <v>17525</v>
      </c>
      <c r="F97" s="135">
        <v>17525</v>
      </c>
      <c r="G97" s="135">
        <v>17525</v>
      </c>
      <c r="H97" s="135">
        <v>17525</v>
      </c>
      <c r="I97" s="135">
        <f t="shared" si="35"/>
        <v>70100</v>
      </c>
      <c r="J97" s="135">
        <f t="shared" si="36"/>
        <v>70100</v>
      </c>
      <c r="K97" s="135">
        <f t="shared" si="33"/>
        <v>70100</v>
      </c>
      <c r="L97" s="135">
        <f t="shared" si="34"/>
        <v>70100</v>
      </c>
      <c r="M97" s="135">
        <f t="shared" si="34"/>
        <v>70100</v>
      </c>
      <c r="N97" s="54"/>
      <c r="O97" s="55"/>
      <c r="P97" s="52"/>
      <c r="Q97" s="20"/>
    </row>
    <row r="98" spans="1:17" ht="17.25" customHeight="1">
      <c r="A98" s="38" t="s">
        <v>234</v>
      </c>
      <c r="B98" s="45">
        <v>244</v>
      </c>
      <c r="C98" s="48">
        <v>224</v>
      </c>
      <c r="D98" s="146">
        <f>SUM(E98:H98)</f>
        <v>192</v>
      </c>
      <c r="E98" s="135">
        <v>50</v>
      </c>
      <c r="F98" s="135">
        <v>50</v>
      </c>
      <c r="G98" s="135">
        <v>50</v>
      </c>
      <c r="H98" s="135">
        <v>42</v>
      </c>
      <c r="I98" s="135">
        <f t="shared" si="35"/>
        <v>192</v>
      </c>
      <c r="J98" s="135">
        <f t="shared" si="36"/>
        <v>192</v>
      </c>
      <c r="K98" s="135">
        <f t="shared" si="33"/>
        <v>192</v>
      </c>
      <c r="L98" s="135">
        <f t="shared" si="34"/>
        <v>192</v>
      </c>
      <c r="M98" s="135">
        <f t="shared" si="34"/>
        <v>192</v>
      </c>
      <c r="N98" s="54"/>
      <c r="O98" s="55"/>
      <c r="P98" s="52"/>
      <c r="Q98" s="20"/>
    </row>
    <row r="99" spans="1:17" ht="18" customHeight="1">
      <c r="A99" s="38" t="s">
        <v>160</v>
      </c>
      <c r="B99" s="45">
        <v>244</v>
      </c>
      <c r="C99" s="48" t="s">
        <v>161</v>
      </c>
      <c r="D99" s="146">
        <f t="shared" si="32"/>
        <v>46600</v>
      </c>
      <c r="E99" s="135">
        <v>13200</v>
      </c>
      <c r="F99" s="135">
        <v>31200</v>
      </c>
      <c r="G99" s="135">
        <v>1200</v>
      </c>
      <c r="H99" s="135">
        <v>1000</v>
      </c>
      <c r="I99" s="135">
        <f t="shared" si="35"/>
        <v>46600</v>
      </c>
      <c r="J99" s="135">
        <f t="shared" si="36"/>
        <v>46600</v>
      </c>
      <c r="K99" s="135">
        <f t="shared" si="33"/>
        <v>46600</v>
      </c>
      <c r="L99" s="135">
        <f t="shared" si="34"/>
        <v>46600</v>
      </c>
      <c r="M99" s="135">
        <f t="shared" si="34"/>
        <v>46600</v>
      </c>
      <c r="N99" s="54"/>
      <c r="O99" s="55"/>
      <c r="P99" s="52"/>
      <c r="Q99" s="20"/>
    </row>
    <row r="100" spans="1:17" ht="16.5" customHeight="1">
      <c r="A100" s="38" t="s">
        <v>162</v>
      </c>
      <c r="B100" s="45">
        <v>244</v>
      </c>
      <c r="C100" s="48" t="s">
        <v>163</v>
      </c>
      <c r="D100" s="146">
        <f t="shared" si="32"/>
        <v>5000</v>
      </c>
      <c r="E100" s="135">
        <v>3000</v>
      </c>
      <c r="F100" s="135">
        <v>2000</v>
      </c>
      <c r="G100" s="135">
        <v>0</v>
      </c>
      <c r="H100" s="135">
        <v>0</v>
      </c>
      <c r="I100" s="135">
        <f t="shared" si="35"/>
        <v>5000</v>
      </c>
      <c r="J100" s="135">
        <f t="shared" si="36"/>
        <v>5000</v>
      </c>
      <c r="K100" s="135">
        <f t="shared" si="33"/>
        <v>5000</v>
      </c>
      <c r="L100" s="135">
        <f t="shared" si="34"/>
        <v>5000</v>
      </c>
      <c r="M100" s="135">
        <f t="shared" si="34"/>
        <v>5000</v>
      </c>
      <c r="N100" s="54"/>
      <c r="O100" s="55"/>
      <c r="P100" s="52"/>
      <c r="Q100" s="20"/>
    </row>
    <row r="101" spans="1:17" ht="16.5" customHeight="1">
      <c r="A101" s="38" t="s">
        <v>236</v>
      </c>
      <c r="B101" s="45">
        <v>244</v>
      </c>
      <c r="C101" s="48">
        <v>226</v>
      </c>
      <c r="D101" s="146">
        <f t="shared" si="32"/>
        <v>55616</v>
      </c>
      <c r="E101" s="135">
        <v>55616</v>
      </c>
      <c r="F101" s="135">
        <v>0</v>
      </c>
      <c r="G101" s="135">
        <v>0</v>
      </c>
      <c r="H101" s="135">
        <v>0</v>
      </c>
      <c r="I101" s="135">
        <f>D101</f>
        <v>55616</v>
      </c>
      <c r="J101" s="135">
        <f t="shared" si="36"/>
        <v>55616</v>
      </c>
      <c r="K101" s="135">
        <f>D101</f>
        <v>55616</v>
      </c>
      <c r="L101" s="135">
        <f t="shared" si="34"/>
        <v>55616</v>
      </c>
      <c r="M101" s="135">
        <f t="shared" si="34"/>
        <v>55616</v>
      </c>
      <c r="N101" s="54"/>
      <c r="O101" s="55"/>
      <c r="P101" s="52"/>
      <c r="Q101" s="20"/>
    </row>
    <row r="102" spans="1:17" ht="15">
      <c r="A102" s="38" t="s">
        <v>164</v>
      </c>
      <c r="B102" s="45">
        <v>851</v>
      </c>
      <c r="C102" s="48" t="s">
        <v>165</v>
      </c>
      <c r="D102" s="146">
        <f t="shared" si="32"/>
        <v>21784</v>
      </c>
      <c r="E102" s="135">
        <v>5505</v>
      </c>
      <c r="F102" s="135">
        <v>5505</v>
      </c>
      <c r="G102" s="135">
        <v>5405</v>
      </c>
      <c r="H102" s="135">
        <v>5369</v>
      </c>
      <c r="I102" s="135">
        <f t="shared" si="35"/>
        <v>21784</v>
      </c>
      <c r="J102" s="135">
        <f t="shared" si="36"/>
        <v>21784</v>
      </c>
      <c r="K102" s="135">
        <f t="shared" si="33"/>
        <v>21784</v>
      </c>
      <c r="L102" s="135">
        <f>I102</f>
        <v>21784</v>
      </c>
      <c r="M102" s="135">
        <f>J102</f>
        <v>21784</v>
      </c>
      <c r="N102" s="54"/>
      <c r="O102" s="55"/>
      <c r="P102" s="52"/>
      <c r="Q102" s="20"/>
    </row>
    <row r="103" spans="1:17" ht="15">
      <c r="A103" s="38" t="s">
        <v>166</v>
      </c>
      <c r="B103" s="45">
        <v>244</v>
      </c>
      <c r="C103" s="48" t="s">
        <v>167</v>
      </c>
      <c r="D103" s="146">
        <f>D105+D106</f>
        <v>248108</v>
      </c>
      <c r="E103" s="146">
        <f aca="true" t="shared" si="37" ref="E103:M103">E105+E106</f>
        <v>162000</v>
      </c>
      <c r="F103" s="146">
        <f t="shared" si="37"/>
        <v>500</v>
      </c>
      <c r="G103" s="146">
        <f t="shared" si="37"/>
        <v>85108</v>
      </c>
      <c r="H103" s="146">
        <f t="shared" si="37"/>
        <v>500</v>
      </c>
      <c r="I103" s="146">
        <f t="shared" si="37"/>
        <v>248108</v>
      </c>
      <c r="J103" s="146">
        <f t="shared" si="37"/>
        <v>248108</v>
      </c>
      <c r="K103" s="146">
        <f t="shared" si="37"/>
        <v>248108</v>
      </c>
      <c r="L103" s="146">
        <f t="shared" si="37"/>
        <v>248108</v>
      </c>
      <c r="M103" s="146">
        <f t="shared" si="37"/>
        <v>248108</v>
      </c>
      <c r="N103" s="62"/>
      <c r="O103" s="62"/>
      <c r="P103" s="52"/>
      <c r="Q103" s="20"/>
    </row>
    <row r="104" spans="1:17" ht="15" customHeight="1">
      <c r="A104" s="38" t="s">
        <v>153</v>
      </c>
      <c r="B104" s="45"/>
      <c r="C104" s="48"/>
      <c r="D104" s="134"/>
      <c r="E104" s="135"/>
      <c r="F104" s="135"/>
      <c r="G104" s="135"/>
      <c r="H104" s="135"/>
      <c r="I104" s="135"/>
      <c r="J104" s="135"/>
      <c r="K104" s="135"/>
      <c r="L104" s="135"/>
      <c r="M104" s="135"/>
      <c r="N104" s="54"/>
      <c r="O104" s="55"/>
      <c r="P104" s="52"/>
      <c r="Q104" s="20"/>
    </row>
    <row r="105" spans="1:17" ht="15">
      <c r="A105" s="38" t="s">
        <v>168</v>
      </c>
      <c r="B105" s="45">
        <v>244</v>
      </c>
      <c r="C105" s="48" t="s">
        <v>169</v>
      </c>
      <c r="D105" s="146">
        <f>SUM(E105:H105)</f>
        <v>0</v>
      </c>
      <c r="E105" s="135">
        <v>0</v>
      </c>
      <c r="F105" s="135"/>
      <c r="G105" s="135">
        <v>0</v>
      </c>
      <c r="H105" s="135">
        <v>0</v>
      </c>
      <c r="I105" s="135">
        <f>D105</f>
        <v>0</v>
      </c>
      <c r="J105" s="135">
        <f>I105</f>
        <v>0</v>
      </c>
      <c r="K105" s="135">
        <f>D105</f>
        <v>0</v>
      </c>
      <c r="L105" s="135">
        <f>I105</f>
        <v>0</v>
      </c>
      <c r="M105" s="135">
        <f>J105</f>
        <v>0</v>
      </c>
      <c r="N105" s="54"/>
      <c r="O105" s="55"/>
      <c r="P105" s="52"/>
      <c r="Q105" s="20"/>
    </row>
    <row r="106" spans="1:17" ht="30.75">
      <c r="A106" s="26" t="s">
        <v>170</v>
      </c>
      <c r="B106" s="48">
        <v>244</v>
      </c>
      <c r="C106" s="48" t="s">
        <v>171</v>
      </c>
      <c r="D106" s="146">
        <f>SUM(E106:H106)</f>
        <v>248108</v>
      </c>
      <c r="E106" s="135">
        <v>162000</v>
      </c>
      <c r="F106" s="135">
        <v>500</v>
      </c>
      <c r="G106" s="135">
        <v>85108</v>
      </c>
      <c r="H106" s="135">
        <v>500</v>
      </c>
      <c r="I106" s="135">
        <f>D106</f>
        <v>248108</v>
      </c>
      <c r="J106" s="135">
        <f>I106</f>
        <v>248108</v>
      </c>
      <c r="K106" s="135">
        <f>D106</f>
        <v>248108</v>
      </c>
      <c r="L106" s="135">
        <f>I106</f>
        <v>248108</v>
      </c>
      <c r="M106" s="135">
        <f>J106</f>
        <v>248108</v>
      </c>
      <c r="N106" s="54"/>
      <c r="O106" s="55"/>
      <c r="P106" s="52"/>
      <c r="Q106" s="20"/>
    </row>
    <row r="107" spans="1:17" ht="15">
      <c r="A107" s="26"/>
      <c r="B107" s="48"/>
      <c r="C107" s="48"/>
      <c r="D107" s="146"/>
      <c r="E107" s="135"/>
      <c r="F107" s="135"/>
      <c r="G107" s="135"/>
      <c r="H107" s="135"/>
      <c r="I107" s="135"/>
      <c r="J107" s="135"/>
      <c r="K107" s="135"/>
      <c r="L107" s="135"/>
      <c r="M107" s="135"/>
      <c r="N107" s="54"/>
      <c r="O107" s="55"/>
      <c r="P107" s="52"/>
      <c r="Q107" s="20"/>
    </row>
    <row r="108" spans="1:17" ht="30.75">
      <c r="A108" s="75" t="s">
        <v>222</v>
      </c>
      <c r="B108" s="98"/>
      <c r="C108" s="78"/>
      <c r="D108" s="143">
        <f>D109+D113</f>
        <v>210400</v>
      </c>
      <c r="E108" s="143">
        <f aca="true" t="shared" si="38" ref="E108:M108">E109+E113</f>
        <v>70030</v>
      </c>
      <c r="F108" s="143">
        <f t="shared" si="38"/>
        <v>42120</v>
      </c>
      <c r="G108" s="143">
        <f t="shared" si="38"/>
        <v>30100</v>
      </c>
      <c r="H108" s="143">
        <f t="shared" si="38"/>
        <v>68150</v>
      </c>
      <c r="I108" s="143">
        <f t="shared" si="38"/>
        <v>210400</v>
      </c>
      <c r="J108" s="143">
        <f t="shared" si="38"/>
        <v>210400</v>
      </c>
      <c r="K108" s="143">
        <f t="shared" si="38"/>
        <v>210400</v>
      </c>
      <c r="L108" s="143">
        <f t="shared" si="38"/>
        <v>210400</v>
      </c>
      <c r="M108" s="143">
        <f t="shared" si="38"/>
        <v>210400</v>
      </c>
      <c r="N108" s="54"/>
      <c r="O108" s="55"/>
      <c r="P108" s="52"/>
      <c r="Q108" s="20"/>
    </row>
    <row r="109" spans="1:17" ht="15">
      <c r="A109" s="26" t="s">
        <v>85</v>
      </c>
      <c r="B109" s="86">
        <v>240</v>
      </c>
      <c r="C109" s="45">
        <v>220</v>
      </c>
      <c r="D109" s="143">
        <f>D112</f>
        <v>141000</v>
      </c>
      <c r="E109" s="144">
        <f aca="true" t="shared" si="39" ref="E109:M109">E112</f>
        <v>52000</v>
      </c>
      <c r="F109" s="144">
        <f t="shared" si="39"/>
        <v>24100</v>
      </c>
      <c r="G109" s="144">
        <f t="shared" si="39"/>
        <v>16600</v>
      </c>
      <c r="H109" s="144">
        <f t="shared" si="39"/>
        <v>48300</v>
      </c>
      <c r="I109" s="144">
        <f t="shared" si="39"/>
        <v>141000</v>
      </c>
      <c r="J109" s="145">
        <f t="shared" si="39"/>
        <v>141000</v>
      </c>
      <c r="K109" s="145">
        <f t="shared" si="39"/>
        <v>141000</v>
      </c>
      <c r="L109" s="145">
        <f t="shared" si="39"/>
        <v>141000</v>
      </c>
      <c r="M109" s="145">
        <f t="shared" si="39"/>
        <v>141000</v>
      </c>
      <c r="N109" s="54"/>
      <c r="O109" s="55"/>
      <c r="P109" s="52"/>
      <c r="Q109" s="20"/>
    </row>
    <row r="110" spans="1:17" ht="15">
      <c r="A110" s="26" t="s">
        <v>70</v>
      </c>
      <c r="B110" s="86"/>
      <c r="C110" s="45"/>
      <c r="D110" s="146"/>
      <c r="E110" s="135"/>
      <c r="F110" s="135"/>
      <c r="G110" s="135"/>
      <c r="H110" s="135"/>
      <c r="I110" s="135"/>
      <c r="J110" s="135"/>
      <c r="K110" s="135"/>
      <c r="L110" s="135"/>
      <c r="M110" s="135"/>
      <c r="N110" s="54"/>
      <c r="O110" s="55"/>
      <c r="P110" s="52"/>
      <c r="Q110" s="20"/>
    </row>
    <row r="111" spans="1:17" ht="15" hidden="1">
      <c r="A111" s="26" t="s">
        <v>214</v>
      </c>
      <c r="B111" s="86">
        <v>244</v>
      </c>
      <c r="C111" s="45">
        <v>221</v>
      </c>
      <c r="D111" s="146">
        <f>SUM(E111:H111)</f>
        <v>0</v>
      </c>
      <c r="E111" s="135"/>
      <c r="F111" s="135"/>
      <c r="G111" s="135"/>
      <c r="H111" s="135"/>
      <c r="I111" s="135">
        <f>D111</f>
        <v>0</v>
      </c>
      <c r="J111" s="135">
        <f>I111</f>
        <v>0</v>
      </c>
      <c r="K111" s="135">
        <f>D111</f>
        <v>0</v>
      </c>
      <c r="L111" s="135">
        <f>I111</f>
        <v>0</v>
      </c>
      <c r="M111" s="135">
        <f>J111</f>
        <v>0</v>
      </c>
      <c r="N111" s="54"/>
      <c r="O111" s="55"/>
      <c r="P111" s="52"/>
      <c r="Q111" s="20"/>
    </row>
    <row r="112" spans="1:17" ht="15">
      <c r="A112" s="38" t="s">
        <v>195</v>
      </c>
      <c r="B112" s="45">
        <v>244</v>
      </c>
      <c r="C112" s="48" t="s">
        <v>159</v>
      </c>
      <c r="D112" s="146">
        <f>SUM(E112:H112)</f>
        <v>141000</v>
      </c>
      <c r="E112" s="135">
        <v>52000</v>
      </c>
      <c r="F112" s="135">
        <v>24100</v>
      </c>
      <c r="G112" s="135">
        <v>16600</v>
      </c>
      <c r="H112" s="135">
        <v>48300</v>
      </c>
      <c r="I112" s="135">
        <f>D112</f>
        <v>141000</v>
      </c>
      <c r="J112" s="135">
        <f>I112</f>
        <v>141000</v>
      </c>
      <c r="K112" s="135">
        <f>D112</f>
        <v>141000</v>
      </c>
      <c r="L112" s="135">
        <f>I112</f>
        <v>141000</v>
      </c>
      <c r="M112" s="135">
        <f>J112</f>
        <v>141000</v>
      </c>
      <c r="N112" s="54"/>
      <c r="O112" s="55"/>
      <c r="P112" s="52"/>
      <c r="Q112" s="20"/>
    </row>
    <row r="113" spans="1:17" ht="15">
      <c r="A113" s="38" t="s">
        <v>166</v>
      </c>
      <c r="B113" s="45">
        <v>244</v>
      </c>
      <c r="C113" s="48" t="s">
        <v>167</v>
      </c>
      <c r="D113" s="146">
        <f>D115</f>
        <v>69400</v>
      </c>
      <c r="E113" s="146">
        <f aca="true" t="shared" si="40" ref="E113:M113">E115</f>
        <v>18030</v>
      </c>
      <c r="F113" s="146">
        <f t="shared" si="40"/>
        <v>18020</v>
      </c>
      <c r="G113" s="146">
        <f t="shared" si="40"/>
        <v>13500</v>
      </c>
      <c r="H113" s="146">
        <f t="shared" si="40"/>
        <v>19850</v>
      </c>
      <c r="I113" s="146">
        <f t="shared" si="40"/>
        <v>69400</v>
      </c>
      <c r="J113" s="146">
        <f t="shared" si="40"/>
        <v>69400</v>
      </c>
      <c r="K113" s="146">
        <f t="shared" si="40"/>
        <v>69400</v>
      </c>
      <c r="L113" s="146">
        <f t="shared" si="40"/>
        <v>69400</v>
      </c>
      <c r="M113" s="146">
        <f t="shared" si="40"/>
        <v>69400</v>
      </c>
      <c r="N113" s="54"/>
      <c r="O113" s="55"/>
      <c r="P113" s="52"/>
      <c r="Q113" s="20"/>
    </row>
    <row r="114" spans="1:17" ht="15" customHeight="1">
      <c r="A114" s="38" t="s">
        <v>153</v>
      </c>
      <c r="B114" s="45"/>
      <c r="C114" s="48"/>
      <c r="D114" s="146">
        <f>SUM(E114:H114)</f>
        <v>0</v>
      </c>
      <c r="E114" s="135"/>
      <c r="F114" s="135"/>
      <c r="G114" s="135"/>
      <c r="H114" s="135"/>
      <c r="I114" s="135">
        <f>D114</f>
        <v>0</v>
      </c>
      <c r="J114" s="135">
        <f>I114</f>
        <v>0</v>
      </c>
      <c r="K114" s="135">
        <f>D114</f>
        <v>0</v>
      </c>
      <c r="L114" s="135">
        <f>I114</f>
        <v>0</v>
      </c>
      <c r="M114" s="135">
        <f>J114</f>
        <v>0</v>
      </c>
      <c r="N114" s="54"/>
      <c r="O114" s="55"/>
      <c r="P114" s="52"/>
      <c r="Q114" s="20"/>
    </row>
    <row r="115" spans="1:17" ht="30.75">
      <c r="A115" s="26" t="s">
        <v>170</v>
      </c>
      <c r="B115" s="48">
        <v>244</v>
      </c>
      <c r="C115" s="48" t="s">
        <v>171</v>
      </c>
      <c r="D115" s="146">
        <f>SUM(E115:H115)</f>
        <v>69400</v>
      </c>
      <c r="E115" s="135">
        <v>18030</v>
      </c>
      <c r="F115" s="135">
        <v>18020</v>
      </c>
      <c r="G115" s="135">
        <v>13500</v>
      </c>
      <c r="H115" s="135">
        <v>19850</v>
      </c>
      <c r="I115" s="135">
        <f>D115</f>
        <v>69400</v>
      </c>
      <c r="J115" s="135">
        <f>I115</f>
        <v>69400</v>
      </c>
      <c r="K115" s="135">
        <f>D115</f>
        <v>69400</v>
      </c>
      <c r="L115" s="135">
        <f>I115</f>
        <v>69400</v>
      </c>
      <c r="M115" s="135">
        <f>J115</f>
        <v>69400</v>
      </c>
      <c r="N115" s="54"/>
      <c r="O115" s="55"/>
      <c r="P115" s="52"/>
      <c r="Q115" s="20"/>
    </row>
    <row r="116" spans="1:17" ht="30.75">
      <c r="A116" s="43" t="s">
        <v>64</v>
      </c>
      <c r="B116" s="99"/>
      <c r="C116" s="48"/>
      <c r="D116" s="146">
        <f aca="true" t="shared" si="41" ref="D116:M116">D119+D123+D127+D132+D146+D141</f>
        <v>652622</v>
      </c>
      <c r="E116" s="146">
        <f t="shared" si="41"/>
        <v>186772</v>
      </c>
      <c r="F116" s="146">
        <f t="shared" si="41"/>
        <v>193192</v>
      </c>
      <c r="G116" s="146">
        <f t="shared" si="41"/>
        <v>91772</v>
      </c>
      <c r="H116" s="146">
        <f t="shared" si="41"/>
        <v>180886</v>
      </c>
      <c r="I116" s="143">
        <f t="shared" si="41"/>
        <v>622622</v>
      </c>
      <c r="J116" s="146">
        <f t="shared" si="41"/>
        <v>622622</v>
      </c>
      <c r="K116" s="146">
        <f t="shared" si="41"/>
        <v>652622</v>
      </c>
      <c r="L116" s="146">
        <f t="shared" si="41"/>
        <v>622622</v>
      </c>
      <c r="M116" s="146">
        <f t="shared" si="41"/>
        <v>622622</v>
      </c>
      <c r="N116" s="54"/>
      <c r="O116" s="55"/>
      <c r="P116" s="52"/>
      <c r="Q116" s="20"/>
    </row>
    <row r="117" spans="1:17" ht="15" hidden="1">
      <c r="A117" s="50" t="s">
        <v>172</v>
      </c>
      <c r="B117" s="50"/>
      <c r="C117" s="47"/>
      <c r="D117" s="146">
        <f aca="true" t="shared" si="42" ref="D117:M117">D119+D123+D127+D132+D146</f>
        <v>622622</v>
      </c>
      <c r="E117" s="146">
        <f t="shared" si="42"/>
        <v>186772</v>
      </c>
      <c r="F117" s="146">
        <f t="shared" si="42"/>
        <v>163192</v>
      </c>
      <c r="G117" s="146">
        <f t="shared" si="42"/>
        <v>91772</v>
      </c>
      <c r="H117" s="146">
        <f t="shared" si="42"/>
        <v>180886</v>
      </c>
      <c r="I117" s="146">
        <f t="shared" si="42"/>
        <v>622622</v>
      </c>
      <c r="J117" s="146">
        <f t="shared" si="42"/>
        <v>622622</v>
      </c>
      <c r="K117" s="146">
        <f t="shared" si="42"/>
        <v>622622</v>
      </c>
      <c r="L117" s="146">
        <f t="shared" si="42"/>
        <v>622622</v>
      </c>
      <c r="M117" s="146">
        <f t="shared" si="42"/>
        <v>622622</v>
      </c>
      <c r="N117" s="54"/>
      <c r="O117" s="55"/>
      <c r="P117" s="52"/>
      <c r="Q117" s="20"/>
    </row>
    <row r="118" spans="1:17" ht="15">
      <c r="A118" s="43" t="s">
        <v>173</v>
      </c>
      <c r="B118" s="43"/>
      <c r="C118" s="47"/>
      <c r="D118" s="134"/>
      <c r="E118" s="135"/>
      <c r="F118" s="135"/>
      <c r="G118" s="135"/>
      <c r="H118" s="135"/>
      <c r="I118" s="135"/>
      <c r="J118" s="135"/>
      <c r="K118" s="135"/>
      <c r="L118" s="135"/>
      <c r="M118" s="135"/>
      <c r="N118" s="54"/>
      <c r="O118" s="55"/>
      <c r="P118" s="52"/>
      <c r="Q118" s="20"/>
    </row>
    <row r="119" spans="1:17" ht="64.5">
      <c r="A119" s="81" t="s">
        <v>144</v>
      </c>
      <c r="B119" s="74"/>
      <c r="C119" s="78"/>
      <c r="D119" s="143">
        <f>D120</f>
        <v>205000</v>
      </c>
      <c r="E119" s="143">
        <f aca="true" t="shared" si="43" ref="E119:M119">E120</f>
        <v>67000</v>
      </c>
      <c r="F119" s="143">
        <f t="shared" si="43"/>
        <v>46000</v>
      </c>
      <c r="G119" s="143">
        <f t="shared" si="43"/>
        <v>22000</v>
      </c>
      <c r="H119" s="143">
        <f t="shared" si="43"/>
        <v>70000</v>
      </c>
      <c r="I119" s="143">
        <f t="shared" si="43"/>
        <v>205000</v>
      </c>
      <c r="J119" s="146">
        <f t="shared" si="43"/>
        <v>205000</v>
      </c>
      <c r="K119" s="146">
        <f t="shared" si="43"/>
        <v>205000</v>
      </c>
      <c r="L119" s="146">
        <f t="shared" si="43"/>
        <v>205000</v>
      </c>
      <c r="M119" s="146">
        <f t="shared" si="43"/>
        <v>205000</v>
      </c>
      <c r="N119" s="54"/>
      <c r="O119" s="55"/>
      <c r="P119" s="52"/>
      <c r="Q119" s="20"/>
    </row>
    <row r="120" spans="1:17" ht="15">
      <c r="A120" s="74" t="s">
        <v>151</v>
      </c>
      <c r="B120" s="86">
        <v>244</v>
      </c>
      <c r="C120" s="48">
        <v>300</v>
      </c>
      <c r="D120" s="143">
        <f>D122</f>
        <v>205000</v>
      </c>
      <c r="E120" s="133">
        <f aca="true" t="shared" si="44" ref="E120:M120">E122</f>
        <v>67000</v>
      </c>
      <c r="F120" s="133">
        <f t="shared" si="44"/>
        <v>46000</v>
      </c>
      <c r="G120" s="133">
        <f t="shared" si="44"/>
        <v>22000</v>
      </c>
      <c r="H120" s="133">
        <f t="shared" si="44"/>
        <v>70000</v>
      </c>
      <c r="I120" s="133">
        <f t="shared" si="44"/>
        <v>205000</v>
      </c>
      <c r="J120" s="134">
        <f>J122</f>
        <v>205000</v>
      </c>
      <c r="K120" s="134">
        <f t="shared" si="44"/>
        <v>205000</v>
      </c>
      <c r="L120" s="134">
        <f t="shared" si="44"/>
        <v>205000</v>
      </c>
      <c r="M120" s="134">
        <f t="shared" si="44"/>
        <v>205000</v>
      </c>
      <c r="N120" s="54"/>
      <c r="O120" s="55"/>
      <c r="P120" s="52"/>
      <c r="Q120" s="20"/>
    </row>
    <row r="121" spans="1:17" ht="15">
      <c r="A121" s="72" t="s">
        <v>153</v>
      </c>
      <c r="B121" s="44"/>
      <c r="C121" s="48"/>
      <c r="D121" s="143"/>
      <c r="E121" s="157"/>
      <c r="F121" s="157"/>
      <c r="G121" s="157"/>
      <c r="H121" s="157"/>
      <c r="I121" s="157"/>
      <c r="J121" s="135"/>
      <c r="K121" s="135"/>
      <c r="L121" s="135"/>
      <c r="M121" s="135"/>
      <c r="N121" s="54"/>
      <c r="O121" s="55"/>
      <c r="P121" s="52"/>
      <c r="Q121" s="20"/>
    </row>
    <row r="122" spans="1:17" ht="15">
      <c r="A122" s="74" t="s">
        <v>162</v>
      </c>
      <c r="B122" s="86">
        <v>244</v>
      </c>
      <c r="C122" s="48">
        <v>340</v>
      </c>
      <c r="D122" s="143">
        <f>SUM(E122:H122)</f>
        <v>205000</v>
      </c>
      <c r="E122" s="157">
        <v>67000</v>
      </c>
      <c r="F122" s="157">
        <v>46000</v>
      </c>
      <c r="G122" s="157">
        <v>22000</v>
      </c>
      <c r="H122" s="157">
        <v>70000</v>
      </c>
      <c r="I122" s="157">
        <f>D122</f>
        <v>205000</v>
      </c>
      <c r="J122" s="135">
        <f>I122</f>
        <v>205000</v>
      </c>
      <c r="K122" s="135">
        <f>D122</f>
        <v>205000</v>
      </c>
      <c r="L122" s="135">
        <f>I122</f>
        <v>205000</v>
      </c>
      <c r="M122" s="135">
        <f>J122</f>
        <v>205000</v>
      </c>
      <c r="N122" s="54"/>
      <c r="O122" s="55"/>
      <c r="P122" s="52"/>
      <c r="Q122" s="20"/>
    </row>
    <row r="123" spans="1:17" ht="42.75">
      <c r="A123" s="105" t="s">
        <v>174</v>
      </c>
      <c r="B123" s="88"/>
      <c r="C123" s="78"/>
      <c r="D123" s="143">
        <f aca="true" t="shared" si="45" ref="D123:M123">D124</f>
        <v>174000</v>
      </c>
      <c r="E123" s="143">
        <f t="shared" si="45"/>
        <v>57000</v>
      </c>
      <c r="F123" s="143">
        <f t="shared" si="45"/>
        <v>38000</v>
      </c>
      <c r="G123" s="143">
        <f t="shared" si="45"/>
        <v>19000</v>
      </c>
      <c r="H123" s="143">
        <f t="shared" si="45"/>
        <v>60000</v>
      </c>
      <c r="I123" s="143">
        <f t="shared" si="45"/>
        <v>174000</v>
      </c>
      <c r="J123" s="146">
        <f t="shared" si="45"/>
        <v>174000</v>
      </c>
      <c r="K123" s="146">
        <f t="shared" si="45"/>
        <v>174000</v>
      </c>
      <c r="L123" s="146">
        <f t="shared" si="45"/>
        <v>174000</v>
      </c>
      <c r="M123" s="146">
        <f t="shared" si="45"/>
        <v>174000</v>
      </c>
      <c r="N123" s="54"/>
      <c r="O123" s="55"/>
      <c r="P123" s="52"/>
      <c r="Q123" s="20"/>
    </row>
    <row r="124" spans="1:17" ht="15">
      <c r="A124" s="26" t="s">
        <v>151</v>
      </c>
      <c r="B124" s="86">
        <v>244</v>
      </c>
      <c r="C124" s="48" t="s">
        <v>152</v>
      </c>
      <c r="D124" s="146">
        <f aca="true" t="shared" si="46" ref="D124:M124">D126</f>
        <v>174000</v>
      </c>
      <c r="E124" s="134">
        <f t="shared" si="46"/>
        <v>57000</v>
      </c>
      <c r="F124" s="134">
        <f t="shared" si="46"/>
        <v>38000</v>
      </c>
      <c r="G124" s="134">
        <f t="shared" si="46"/>
        <v>19000</v>
      </c>
      <c r="H124" s="134">
        <f t="shared" si="46"/>
        <v>60000</v>
      </c>
      <c r="I124" s="146">
        <f t="shared" si="46"/>
        <v>174000</v>
      </c>
      <c r="J124" s="146">
        <f t="shared" si="46"/>
        <v>174000</v>
      </c>
      <c r="K124" s="146">
        <f t="shared" si="46"/>
        <v>174000</v>
      </c>
      <c r="L124" s="146">
        <f t="shared" si="46"/>
        <v>174000</v>
      </c>
      <c r="M124" s="146">
        <f t="shared" si="46"/>
        <v>174000</v>
      </c>
      <c r="N124" s="54"/>
      <c r="O124" s="55"/>
      <c r="P124" s="52"/>
      <c r="Q124" s="20"/>
    </row>
    <row r="125" spans="1:17" ht="15">
      <c r="A125" s="44" t="s">
        <v>175</v>
      </c>
      <c r="B125" s="48"/>
      <c r="C125" s="48"/>
      <c r="D125" s="134"/>
      <c r="E125" s="135"/>
      <c r="F125" s="135"/>
      <c r="G125" s="135"/>
      <c r="H125" s="135"/>
      <c r="I125" s="135"/>
      <c r="J125" s="135"/>
      <c r="K125" s="135"/>
      <c r="L125" s="135"/>
      <c r="M125" s="135"/>
      <c r="N125" s="54"/>
      <c r="O125" s="55"/>
      <c r="P125" s="52"/>
      <c r="Q125" s="20"/>
    </row>
    <row r="126" spans="1:17" ht="15">
      <c r="A126" s="26" t="s">
        <v>162</v>
      </c>
      <c r="B126" s="86">
        <v>244</v>
      </c>
      <c r="C126" s="48">
        <v>340</v>
      </c>
      <c r="D126" s="146">
        <f>SUM(E126:H126)</f>
        <v>174000</v>
      </c>
      <c r="E126" s="135">
        <v>57000</v>
      </c>
      <c r="F126" s="135">
        <v>38000</v>
      </c>
      <c r="G126" s="135">
        <v>19000</v>
      </c>
      <c r="H126" s="135">
        <v>60000</v>
      </c>
      <c r="I126" s="135">
        <f>D126</f>
        <v>174000</v>
      </c>
      <c r="J126" s="135">
        <f>I126</f>
        <v>174000</v>
      </c>
      <c r="K126" s="135">
        <f>D126</f>
        <v>174000</v>
      </c>
      <c r="L126" s="135">
        <f>I126</f>
        <v>174000</v>
      </c>
      <c r="M126" s="135">
        <f>J126</f>
        <v>174000</v>
      </c>
      <c r="N126" s="54"/>
      <c r="O126" s="55"/>
      <c r="P126" s="52"/>
      <c r="Q126" s="20"/>
    </row>
    <row r="127" spans="1:17" ht="48">
      <c r="A127" s="81" t="s">
        <v>145</v>
      </c>
      <c r="B127" s="89"/>
      <c r="C127" s="71"/>
      <c r="D127" s="143">
        <f>D128</f>
        <v>111000</v>
      </c>
      <c r="E127" s="143">
        <f>E128</f>
        <v>28000</v>
      </c>
      <c r="F127" s="143">
        <f>F128</f>
        <v>39000</v>
      </c>
      <c r="G127" s="143">
        <f>G128</f>
        <v>16000</v>
      </c>
      <c r="H127" s="143">
        <f aca="true" t="shared" si="47" ref="H127:M127">H128</f>
        <v>28000</v>
      </c>
      <c r="I127" s="143">
        <f t="shared" si="47"/>
        <v>111000</v>
      </c>
      <c r="J127" s="146">
        <f t="shared" si="47"/>
        <v>111000</v>
      </c>
      <c r="K127" s="146">
        <f t="shared" si="47"/>
        <v>111000</v>
      </c>
      <c r="L127" s="146">
        <f t="shared" si="47"/>
        <v>111000</v>
      </c>
      <c r="M127" s="146">
        <f t="shared" si="47"/>
        <v>111000</v>
      </c>
      <c r="N127" s="54"/>
      <c r="O127" s="55"/>
      <c r="P127" s="52"/>
      <c r="Q127" s="20"/>
    </row>
    <row r="128" spans="1:17" ht="30.75">
      <c r="A128" s="74" t="s">
        <v>176</v>
      </c>
      <c r="B128" s="48">
        <v>110</v>
      </c>
      <c r="C128" s="48" t="s">
        <v>177</v>
      </c>
      <c r="D128" s="143">
        <f>SUM(D130:D131)</f>
        <v>111000</v>
      </c>
      <c r="E128" s="143">
        <f>SUM(E130:E131)</f>
        <v>28000</v>
      </c>
      <c r="F128" s="143">
        <f aca="true" t="shared" si="48" ref="F128:M128">SUM(F130:F131)</f>
        <v>39000</v>
      </c>
      <c r="G128" s="143">
        <f t="shared" si="48"/>
        <v>16000</v>
      </c>
      <c r="H128" s="143">
        <f t="shared" si="48"/>
        <v>28000</v>
      </c>
      <c r="I128" s="143">
        <f t="shared" si="48"/>
        <v>111000</v>
      </c>
      <c r="J128" s="146">
        <f t="shared" si="48"/>
        <v>111000</v>
      </c>
      <c r="K128" s="146">
        <f t="shared" si="48"/>
        <v>111000</v>
      </c>
      <c r="L128" s="146">
        <f t="shared" si="48"/>
        <v>111000</v>
      </c>
      <c r="M128" s="146">
        <f t="shared" si="48"/>
        <v>111000</v>
      </c>
      <c r="N128" s="54"/>
      <c r="O128" s="55"/>
      <c r="P128" s="52"/>
      <c r="Q128" s="20"/>
    </row>
    <row r="129" spans="1:17" ht="15">
      <c r="A129" s="72" t="s">
        <v>153</v>
      </c>
      <c r="B129" s="48"/>
      <c r="C129" s="48"/>
      <c r="D129" s="133"/>
      <c r="E129" s="157"/>
      <c r="F129" s="157"/>
      <c r="G129" s="157"/>
      <c r="H129" s="157"/>
      <c r="I129" s="157"/>
      <c r="J129" s="135"/>
      <c r="K129" s="135"/>
      <c r="L129" s="135"/>
      <c r="M129" s="135"/>
      <c r="N129" s="54"/>
      <c r="O129" s="55"/>
      <c r="P129" s="52"/>
      <c r="Q129" s="20"/>
    </row>
    <row r="130" spans="1:17" ht="15">
      <c r="A130" s="74" t="s">
        <v>178</v>
      </c>
      <c r="B130" s="86">
        <v>111</v>
      </c>
      <c r="C130" s="48" t="s">
        <v>179</v>
      </c>
      <c r="D130" s="143">
        <f>SUM(E130:H130)</f>
        <v>85320</v>
      </c>
      <c r="E130" s="157">
        <v>21510</v>
      </c>
      <c r="F130" s="157">
        <v>30000</v>
      </c>
      <c r="G130" s="157">
        <v>12300</v>
      </c>
      <c r="H130" s="157">
        <v>21510</v>
      </c>
      <c r="I130" s="157">
        <f>D130</f>
        <v>85320</v>
      </c>
      <c r="J130" s="135">
        <f>I130</f>
        <v>85320</v>
      </c>
      <c r="K130" s="135">
        <f>D130</f>
        <v>85320</v>
      </c>
      <c r="L130" s="135">
        <f>I130</f>
        <v>85320</v>
      </c>
      <c r="M130" s="135">
        <f>J130</f>
        <v>85320</v>
      </c>
      <c r="N130" s="54"/>
      <c r="O130" s="55"/>
      <c r="P130" s="52"/>
      <c r="Q130" s="20"/>
    </row>
    <row r="131" spans="1:17" ht="15">
      <c r="A131" s="74" t="s">
        <v>180</v>
      </c>
      <c r="B131" s="86">
        <v>119</v>
      </c>
      <c r="C131" s="48" t="s">
        <v>181</v>
      </c>
      <c r="D131" s="143">
        <f>SUM(E131:H131)</f>
        <v>25680</v>
      </c>
      <c r="E131" s="157">
        <v>6490</v>
      </c>
      <c r="F131" s="157">
        <v>9000</v>
      </c>
      <c r="G131" s="157">
        <v>3700</v>
      </c>
      <c r="H131" s="157">
        <v>6490</v>
      </c>
      <c r="I131" s="157">
        <f>D131</f>
        <v>25680</v>
      </c>
      <c r="J131" s="135">
        <f>I131</f>
        <v>25680</v>
      </c>
      <c r="K131" s="135">
        <f>D131</f>
        <v>25680</v>
      </c>
      <c r="L131" s="135">
        <f>I131</f>
        <v>25680</v>
      </c>
      <c r="M131" s="135">
        <f>J131</f>
        <v>25680</v>
      </c>
      <c r="N131" s="54"/>
      <c r="O131" s="55"/>
      <c r="P131" s="52"/>
      <c r="Q131" s="20"/>
    </row>
    <row r="132" spans="1:17" ht="48">
      <c r="A132" s="81" t="s">
        <v>146</v>
      </c>
      <c r="B132" s="89"/>
      <c r="C132" s="71"/>
      <c r="D132" s="143">
        <f>D133</f>
        <v>28420</v>
      </c>
      <c r="E132" s="143">
        <f aca="true" t="shared" si="49" ref="E132:M132">E133</f>
        <v>5000</v>
      </c>
      <c r="F132" s="143">
        <f t="shared" si="49"/>
        <v>10420</v>
      </c>
      <c r="G132" s="143">
        <f t="shared" si="49"/>
        <v>5000</v>
      </c>
      <c r="H132" s="143">
        <f t="shared" si="49"/>
        <v>8000</v>
      </c>
      <c r="I132" s="143">
        <f t="shared" si="49"/>
        <v>28420</v>
      </c>
      <c r="J132" s="143">
        <f t="shared" si="49"/>
        <v>28420</v>
      </c>
      <c r="K132" s="143">
        <f t="shared" si="49"/>
        <v>28420</v>
      </c>
      <c r="L132" s="143">
        <f t="shared" si="49"/>
        <v>28420</v>
      </c>
      <c r="M132" s="143">
        <f t="shared" si="49"/>
        <v>28420</v>
      </c>
      <c r="N132" s="54"/>
      <c r="O132" s="55"/>
      <c r="P132" s="52"/>
      <c r="Q132" s="20"/>
    </row>
    <row r="133" spans="1:17" ht="30.75">
      <c r="A133" s="26" t="s">
        <v>176</v>
      </c>
      <c r="B133" s="48">
        <v>110</v>
      </c>
      <c r="C133" s="48" t="s">
        <v>177</v>
      </c>
      <c r="D133" s="146">
        <f>D135+D136+D137</f>
        <v>28420</v>
      </c>
      <c r="E133" s="146">
        <f>E135+E136+E137</f>
        <v>5000</v>
      </c>
      <c r="F133" s="146">
        <f>F135+F136+F137</f>
        <v>10420</v>
      </c>
      <c r="G133" s="146">
        <f>G135+G136+G137</f>
        <v>5000</v>
      </c>
      <c r="H133" s="146">
        <f>H135+H136+H137</f>
        <v>8000</v>
      </c>
      <c r="I133" s="146">
        <f>D133</f>
        <v>28420</v>
      </c>
      <c r="J133" s="146">
        <f>I133</f>
        <v>28420</v>
      </c>
      <c r="K133" s="146">
        <f>D133</f>
        <v>28420</v>
      </c>
      <c r="L133" s="146">
        <f>I133</f>
        <v>28420</v>
      </c>
      <c r="M133" s="146">
        <f>J133</f>
        <v>28420</v>
      </c>
      <c r="N133" s="54"/>
      <c r="O133" s="55"/>
      <c r="P133" s="52"/>
      <c r="Q133" s="20"/>
    </row>
    <row r="134" spans="1:17" ht="15">
      <c r="A134" s="44" t="s">
        <v>153</v>
      </c>
      <c r="B134" s="44"/>
      <c r="C134" s="48"/>
      <c r="D134" s="134"/>
      <c r="E134" s="135"/>
      <c r="F134" s="135"/>
      <c r="G134" s="135"/>
      <c r="H134" s="135"/>
      <c r="I134" s="135"/>
      <c r="J134" s="135"/>
      <c r="K134" s="135"/>
      <c r="L134" s="135"/>
      <c r="M134" s="135"/>
      <c r="N134" s="54"/>
      <c r="O134" s="55"/>
      <c r="P134" s="52"/>
      <c r="Q134" s="20"/>
    </row>
    <row r="135" spans="1:17" ht="15">
      <c r="A135" s="26" t="s">
        <v>178</v>
      </c>
      <c r="B135" s="86">
        <v>111</v>
      </c>
      <c r="C135" s="48" t="s">
        <v>179</v>
      </c>
      <c r="D135" s="146">
        <f>SUM(E135:H135)</f>
        <v>21510</v>
      </c>
      <c r="E135" s="135">
        <v>3840</v>
      </c>
      <c r="F135" s="135">
        <v>7680</v>
      </c>
      <c r="G135" s="135">
        <v>3840</v>
      </c>
      <c r="H135" s="135">
        <v>6150</v>
      </c>
      <c r="I135" s="135">
        <f>D135</f>
        <v>21510</v>
      </c>
      <c r="J135" s="135">
        <f>I135</f>
        <v>21510</v>
      </c>
      <c r="K135" s="135">
        <f>D135</f>
        <v>21510</v>
      </c>
      <c r="L135" s="135">
        <f>I135</f>
        <v>21510</v>
      </c>
      <c r="M135" s="135">
        <f>J135</f>
        <v>21510</v>
      </c>
      <c r="N135" s="54"/>
      <c r="O135" s="55"/>
      <c r="P135" s="52"/>
      <c r="Q135" s="20"/>
    </row>
    <row r="136" spans="1:17" ht="15">
      <c r="A136" s="26" t="s">
        <v>180</v>
      </c>
      <c r="B136" s="86">
        <v>119</v>
      </c>
      <c r="C136" s="48" t="s">
        <v>181</v>
      </c>
      <c r="D136" s="146">
        <f>SUM(E136:H136)</f>
        <v>6490</v>
      </c>
      <c r="E136" s="135">
        <v>1160</v>
      </c>
      <c r="F136" s="135">
        <v>2320</v>
      </c>
      <c r="G136" s="135">
        <v>1160</v>
      </c>
      <c r="H136" s="135">
        <v>1850</v>
      </c>
      <c r="I136" s="135">
        <f>D136</f>
        <v>6490</v>
      </c>
      <c r="J136" s="135">
        <f>I136</f>
        <v>6490</v>
      </c>
      <c r="K136" s="135">
        <f>D136</f>
        <v>6490</v>
      </c>
      <c r="L136" s="135">
        <f>I136</f>
        <v>6490</v>
      </c>
      <c r="M136" s="135">
        <f>J136</f>
        <v>6490</v>
      </c>
      <c r="N136" s="54"/>
      <c r="O136" s="55"/>
      <c r="P136" s="52"/>
      <c r="Q136" s="20"/>
    </row>
    <row r="137" spans="1:17" ht="15">
      <c r="A137" s="26" t="s">
        <v>182</v>
      </c>
      <c r="B137" s="86">
        <v>244</v>
      </c>
      <c r="C137" s="48" t="s">
        <v>167</v>
      </c>
      <c r="D137" s="146">
        <f>SUM(E137:H137)</f>
        <v>420</v>
      </c>
      <c r="E137" s="146">
        <f aca="true" t="shared" si="50" ref="E137:M137">E139</f>
        <v>0</v>
      </c>
      <c r="F137" s="146">
        <f t="shared" si="50"/>
        <v>420</v>
      </c>
      <c r="G137" s="146">
        <f t="shared" si="50"/>
        <v>0</v>
      </c>
      <c r="H137" s="146">
        <f t="shared" si="50"/>
        <v>0</v>
      </c>
      <c r="I137" s="146">
        <f t="shared" si="50"/>
        <v>420</v>
      </c>
      <c r="J137" s="146">
        <f t="shared" si="50"/>
        <v>420</v>
      </c>
      <c r="K137" s="146">
        <f t="shared" si="50"/>
        <v>420</v>
      </c>
      <c r="L137" s="146">
        <f t="shared" si="50"/>
        <v>420</v>
      </c>
      <c r="M137" s="146">
        <f t="shared" si="50"/>
        <v>420</v>
      </c>
      <c r="N137" s="54"/>
      <c r="O137" s="55"/>
      <c r="P137" s="52"/>
      <c r="Q137" s="20"/>
    </row>
    <row r="138" spans="1:17" ht="15">
      <c r="A138" s="26" t="s">
        <v>183</v>
      </c>
      <c r="B138" s="26"/>
      <c r="C138" s="48"/>
      <c r="D138" s="134"/>
      <c r="E138" s="135"/>
      <c r="F138" s="135"/>
      <c r="G138" s="135"/>
      <c r="H138" s="135"/>
      <c r="I138" s="135"/>
      <c r="J138" s="135"/>
      <c r="K138" s="135"/>
      <c r="L138" s="135"/>
      <c r="M138" s="135"/>
      <c r="N138" s="54"/>
      <c r="O138" s="55"/>
      <c r="P138" s="52"/>
      <c r="Q138" s="20"/>
    </row>
    <row r="139" spans="1:17" ht="30.75">
      <c r="A139" s="26" t="s">
        <v>170</v>
      </c>
      <c r="B139" s="48">
        <v>244</v>
      </c>
      <c r="C139" s="48" t="s">
        <v>171</v>
      </c>
      <c r="D139" s="146">
        <f>SUM(E139:H139)</f>
        <v>420</v>
      </c>
      <c r="E139" s="135"/>
      <c r="F139" s="135">
        <v>420</v>
      </c>
      <c r="G139" s="135"/>
      <c r="H139" s="135"/>
      <c r="I139" s="135">
        <f>D139</f>
        <v>420</v>
      </c>
      <c r="J139" s="135">
        <f>I139</f>
        <v>420</v>
      </c>
      <c r="K139" s="135">
        <f>D139</f>
        <v>420</v>
      </c>
      <c r="L139" s="135">
        <f>I139</f>
        <v>420</v>
      </c>
      <c r="M139" s="135">
        <f>J139</f>
        <v>420</v>
      </c>
      <c r="N139" s="54"/>
      <c r="O139" s="55"/>
      <c r="P139" s="52"/>
      <c r="Q139" s="20"/>
    </row>
    <row r="140" spans="1:17" ht="15">
      <c r="A140" s="26"/>
      <c r="B140" s="48"/>
      <c r="C140" s="48"/>
      <c r="D140" s="146"/>
      <c r="E140" s="134"/>
      <c r="F140" s="134"/>
      <c r="G140" s="134"/>
      <c r="H140" s="134"/>
      <c r="I140" s="134"/>
      <c r="J140" s="134"/>
      <c r="K140" s="134"/>
      <c r="L140" s="134"/>
      <c r="M140" s="134"/>
      <c r="N140" s="59"/>
      <c r="O140" s="55"/>
      <c r="P140" s="52"/>
      <c r="Q140" s="20"/>
    </row>
    <row r="141" spans="1:17" ht="18" customHeight="1">
      <c r="A141" s="160" t="s">
        <v>233</v>
      </c>
      <c r="B141" s="161"/>
      <c r="C141" s="161"/>
      <c r="D141" s="143">
        <f>D142</f>
        <v>30000</v>
      </c>
      <c r="E141" s="146">
        <f aca="true" t="shared" si="51" ref="E141:M141">E142</f>
        <v>0</v>
      </c>
      <c r="F141" s="146">
        <f t="shared" si="51"/>
        <v>30000</v>
      </c>
      <c r="G141" s="146">
        <f t="shared" si="51"/>
        <v>0</v>
      </c>
      <c r="H141" s="146">
        <f t="shared" si="51"/>
        <v>0</v>
      </c>
      <c r="I141" s="143">
        <f t="shared" si="51"/>
        <v>0</v>
      </c>
      <c r="J141" s="146">
        <f t="shared" si="51"/>
        <v>0</v>
      </c>
      <c r="K141" s="146">
        <f t="shared" si="51"/>
        <v>30000</v>
      </c>
      <c r="L141" s="146">
        <f t="shared" si="51"/>
        <v>0</v>
      </c>
      <c r="M141" s="146">
        <f t="shared" si="51"/>
        <v>0</v>
      </c>
      <c r="N141" s="59"/>
      <c r="O141" s="55"/>
      <c r="P141" s="52"/>
      <c r="Q141" s="20"/>
    </row>
    <row r="142" spans="1:17" ht="15">
      <c r="A142" s="82" t="s">
        <v>151</v>
      </c>
      <c r="B142" s="162">
        <v>240</v>
      </c>
      <c r="C142" s="163" t="s">
        <v>152</v>
      </c>
      <c r="D142" s="146">
        <f>D144</f>
        <v>30000</v>
      </c>
      <c r="E142" s="146">
        <f aca="true" t="shared" si="52" ref="E142:M142">E144</f>
        <v>0</v>
      </c>
      <c r="F142" s="146">
        <f t="shared" si="52"/>
        <v>30000</v>
      </c>
      <c r="G142" s="146">
        <f t="shared" si="52"/>
        <v>0</v>
      </c>
      <c r="H142" s="146">
        <f t="shared" si="52"/>
        <v>0</v>
      </c>
      <c r="I142" s="146">
        <f t="shared" si="52"/>
        <v>0</v>
      </c>
      <c r="J142" s="146">
        <f t="shared" si="52"/>
        <v>0</v>
      </c>
      <c r="K142" s="146">
        <f t="shared" si="52"/>
        <v>30000</v>
      </c>
      <c r="L142" s="146">
        <f t="shared" si="52"/>
        <v>0</v>
      </c>
      <c r="M142" s="146">
        <f t="shared" si="52"/>
        <v>0</v>
      </c>
      <c r="N142" s="59"/>
      <c r="O142" s="55"/>
      <c r="P142" s="52"/>
      <c r="Q142" s="20"/>
    </row>
    <row r="143" spans="1:17" ht="13.5" customHeight="1">
      <c r="A143" s="100" t="s">
        <v>153</v>
      </c>
      <c r="B143" s="162"/>
      <c r="C143" s="163"/>
      <c r="D143" s="146"/>
      <c r="E143" s="134"/>
      <c r="F143" s="134"/>
      <c r="G143" s="134"/>
      <c r="H143" s="134"/>
      <c r="I143" s="134"/>
      <c r="J143" s="134"/>
      <c r="K143" s="134"/>
      <c r="L143" s="134"/>
      <c r="M143" s="134"/>
      <c r="N143" s="59"/>
      <c r="O143" s="55"/>
      <c r="P143" s="52"/>
      <c r="Q143" s="20"/>
    </row>
    <row r="144" spans="1:17" ht="15">
      <c r="A144" s="38" t="s">
        <v>160</v>
      </c>
      <c r="B144" s="162">
        <v>244</v>
      </c>
      <c r="C144" s="162" t="s">
        <v>161</v>
      </c>
      <c r="D144" s="146">
        <f>SUM(E144:H144)</f>
        <v>30000</v>
      </c>
      <c r="E144" s="134"/>
      <c r="F144" s="134">
        <v>30000</v>
      </c>
      <c r="G144" s="134"/>
      <c r="H144" s="134"/>
      <c r="I144" s="134">
        <v>0</v>
      </c>
      <c r="J144" s="134">
        <v>0</v>
      </c>
      <c r="K144" s="134">
        <f>D144</f>
        <v>30000</v>
      </c>
      <c r="L144" s="134">
        <f>I144</f>
        <v>0</v>
      </c>
      <c r="M144" s="134">
        <f>J144</f>
        <v>0</v>
      </c>
      <c r="N144" s="59"/>
      <c r="O144" s="55"/>
      <c r="P144" s="52"/>
      <c r="Q144" s="20"/>
    </row>
    <row r="145" spans="1:17" ht="15">
      <c r="A145" s="26"/>
      <c r="B145" s="48"/>
      <c r="C145" s="48"/>
      <c r="D145" s="146"/>
      <c r="E145" s="134"/>
      <c r="F145" s="134"/>
      <c r="G145" s="134"/>
      <c r="H145" s="134"/>
      <c r="I145" s="134"/>
      <c r="J145" s="134"/>
      <c r="K145" s="134"/>
      <c r="L145" s="134"/>
      <c r="M145" s="134"/>
      <c r="N145" s="59"/>
      <c r="O145" s="55"/>
      <c r="P145" s="52"/>
      <c r="Q145" s="20"/>
    </row>
    <row r="146" spans="1:17" ht="50.25" customHeight="1">
      <c r="A146" s="75" t="s">
        <v>208</v>
      </c>
      <c r="B146" s="74"/>
      <c r="C146" s="48"/>
      <c r="D146" s="143">
        <f>D147</f>
        <v>104202</v>
      </c>
      <c r="E146" s="143">
        <f aca="true" t="shared" si="53" ref="E146:M146">E147</f>
        <v>29772</v>
      </c>
      <c r="F146" s="143">
        <f t="shared" si="53"/>
        <v>29772</v>
      </c>
      <c r="G146" s="143">
        <f t="shared" si="53"/>
        <v>29772</v>
      </c>
      <c r="H146" s="143">
        <f t="shared" si="53"/>
        <v>14886</v>
      </c>
      <c r="I146" s="143">
        <f t="shared" si="53"/>
        <v>104202</v>
      </c>
      <c r="J146" s="146">
        <f t="shared" si="53"/>
        <v>104202</v>
      </c>
      <c r="K146" s="146">
        <f t="shared" si="53"/>
        <v>104202</v>
      </c>
      <c r="L146" s="146">
        <f t="shared" si="53"/>
        <v>104202</v>
      </c>
      <c r="M146" s="146">
        <f t="shared" si="53"/>
        <v>104202</v>
      </c>
      <c r="N146" s="59"/>
      <c r="O146" s="55"/>
      <c r="P146" s="52"/>
      <c r="Q146" s="20"/>
    </row>
    <row r="147" spans="1:17" ht="30.75">
      <c r="A147" s="26" t="s">
        <v>176</v>
      </c>
      <c r="B147" s="48">
        <v>110</v>
      </c>
      <c r="C147" s="48" t="s">
        <v>177</v>
      </c>
      <c r="D147" s="156">
        <f>D149</f>
        <v>104202</v>
      </c>
      <c r="E147" s="156">
        <f aca="true" t="shared" si="54" ref="E147:M147">E149</f>
        <v>29772</v>
      </c>
      <c r="F147" s="156">
        <f t="shared" si="54"/>
        <v>29772</v>
      </c>
      <c r="G147" s="156">
        <f t="shared" si="54"/>
        <v>29772</v>
      </c>
      <c r="H147" s="156">
        <f t="shared" si="54"/>
        <v>14886</v>
      </c>
      <c r="I147" s="156">
        <f t="shared" si="54"/>
        <v>104202</v>
      </c>
      <c r="J147" s="156">
        <f t="shared" si="54"/>
        <v>104202</v>
      </c>
      <c r="K147" s="156">
        <f t="shared" si="54"/>
        <v>104202</v>
      </c>
      <c r="L147" s="156">
        <f t="shared" si="54"/>
        <v>104202</v>
      </c>
      <c r="M147" s="156">
        <f t="shared" si="54"/>
        <v>104202</v>
      </c>
      <c r="N147" s="59"/>
      <c r="O147" s="55"/>
      <c r="P147" s="52"/>
      <c r="Q147" s="20"/>
    </row>
    <row r="148" spans="1:17" ht="15">
      <c r="A148" s="44" t="s">
        <v>175</v>
      </c>
      <c r="B148" s="48"/>
      <c r="C148" s="48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59"/>
      <c r="O148" s="55"/>
      <c r="P148" s="52"/>
      <c r="Q148" s="20"/>
    </row>
    <row r="149" spans="1:17" ht="15">
      <c r="A149" s="26" t="s">
        <v>189</v>
      </c>
      <c r="B149" s="48">
        <v>112</v>
      </c>
      <c r="C149" s="48" t="s">
        <v>190</v>
      </c>
      <c r="D149" s="146">
        <f>SUM(E149:H149)</f>
        <v>104202</v>
      </c>
      <c r="E149" s="135">
        <v>29772</v>
      </c>
      <c r="F149" s="135">
        <v>29772</v>
      </c>
      <c r="G149" s="135">
        <v>29772</v>
      </c>
      <c r="H149" s="135">
        <v>14886</v>
      </c>
      <c r="I149" s="135">
        <f>D149</f>
        <v>104202</v>
      </c>
      <c r="J149" s="135">
        <f>I149</f>
        <v>104202</v>
      </c>
      <c r="K149" s="135">
        <f>D149</f>
        <v>104202</v>
      </c>
      <c r="L149" s="135">
        <f>I149</f>
        <v>104202</v>
      </c>
      <c r="M149" s="135">
        <f>J149</f>
        <v>104202</v>
      </c>
      <c r="N149" s="59"/>
      <c r="O149" s="55"/>
      <c r="P149" s="52"/>
      <c r="Q149" s="20"/>
    </row>
    <row r="150" spans="1:17" ht="46.5" hidden="1">
      <c r="A150" s="65" t="s">
        <v>184</v>
      </c>
      <c r="B150" s="78"/>
      <c r="C150" s="48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62"/>
      <c r="O150" s="55"/>
      <c r="P150" s="52"/>
      <c r="Q150" s="20"/>
    </row>
    <row r="151" spans="1:17" ht="62.25" hidden="1">
      <c r="A151" s="42" t="s">
        <v>148</v>
      </c>
      <c r="B151" s="90"/>
      <c r="C151" s="48"/>
      <c r="D151" s="146">
        <f>D152+D155</f>
        <v>0</v>
      </c>
      <c r="E151" s="146">
        <f aca="true" t="shared" si="55" ref="E151:M151">E152+E155</f>
        <v>0</v>
      </c>
      <c r="F151" s="146">
        <f t="shared" si="55"/>
        <v>0</v>
      </c>
      <c r="G151" s="146">
        <f t="shared" si="55"/>
        <v>0</v>
      </c>
      <c r="H151" s="146">
        <f t="shared" si="55"/>
        <v>0</v>
      </c>
      <c r="I151" s="146">
        <f t="shared" si="55"/>
        <v>0</v>
      </c>
      <c r="J151" s="146">
        <f t="shared" si="55"/>
        <v>0</v>
      </c>
      <c r="K151" s="146">
        <f t="shared" si="55"/>
        <v>0</v>
      </c>
      <c r="L151" s="146">
        <f t="shared" si="55"/>
        <v>0</v>
      </c>
      <c r="M151" s="146">
        <f t="shared" si="55"/>
        <v>0</v>
      </c>
      <c r="N151" s="54"/>
      <c r="O151" s="55"/>
      <c r="P151" s="52"/>
      <c r="Q151" s="20"/>
    </row>
    <row r="152" spans="1:17" ht="15" hidden="1">
      <c r="A152" s="26" t="s">
        <v>185</v>
      </c>
      <c r="B152" s="48"/>
      <c r="C152" s="48" t="s">
        <v>186</v>
      </c>
      <c r="D152" s="134">
        <f>D154</f>
        <v>0</v>
      </c>
      <c r="E152" s="134">
        <f aca="true" t="shared" si="56" ref="E152:M152">E154</f>
        <v>0</v>
      </c>
      <c r="F152" s="134">
        <f t="shared" si="56"/>
        <v>0</v>
      </c>
      <c r="G152" s="134">
        <f t="shared" si="56"/>
        <v>0</v>
      </c>
      <c r="H152" s="134">
        <f t="shared" si="56"/>
        <v>0</v>
      </c>
      <c r="I152" s="134">
        <f t="shared" si="56"/>
        <v>0</v>
      </c>
      <c r="J152" s="134">
        <f t="shared" si="56"/>
        <v>0</v>
      </c>
      <c r="K152" s="134">
        <f t="shared" si="56"/>
        <v>0</v>
      </c>
      <c r="L152" s="134">
        <f t="shared" si="56"/>
        <v>0</v>
      </c>
      <c r="M152" s="134">
        <f t="shared" si="56"/>
        <v>0</v>
      </c>
      <c r="N152" s="54"/>
      <c r="O152" s="55"/>
      <c r="P152" s="52"/>
      <c r="Q152" s="20"/>
    </row>
    <row r="153" spans="1:17" ht="15" hidden="1">
      <c r="A153" s="26" t="s">
        <v>153</v>
      </c>
      <c r="B153" s="48"/>
      <c r="C153" s="48"/>
      <c r="D153" s="134"/>
      <c r="E153" s="135"/>
      <c r="F153" s="135"/>
      <c r="G153" s="135"/>
      <c r="H153" s="135"/>
      <c r="I153" s="135"/>
      <c r="J153" s="135"/>
      <c r="K153" s="135"/>
      <c r="L153" s="135"/>
      <c r="M153" s="135"/>
      <c r="N153" s="54"/>
      <c r="O153" s="55"/>
      <c r="P153" s="52"/>
      <c r="Q153" s="20"/>
    </row>
    <row r="154" spans="1:17" ht="15" hidden="1">
      <c r="A154" s="26" t="s">
        <v>187</v>
      </c>
      <c r="B154" s="48"/>
      <c r="C154" s="48" t="s">
        <v>188</v>
      </c>
      <c r="D154" s="146">
        <f>SUM(E154:H154)</f>
        <v>0</v>
      </c>
      <c r="E154" s="135"/>
      <c r="F154" s="135"/>
      <c r="G154" s="135"/>
      <c r="H154" s="135"/>
      <c r="I154" s="135">
        <f>D154</f>
        <v>0</v>
      </c>
      <c r="J154" s="135">
        <f>I154</f>
        <v>0</v>
      </c>
      <c r="K154" s="135">
        <f>D154</f>
        <v>0</v>
      </c>
      <c r="L154" s="135">
        <f>I154</f>
        <v>0</v>
      </c>
      <c r="M154" s="135">
        <f>J154</f>
        <v>0</v>
      </c>
      <c r="N154" s="54"/>
      <c r="O154" s="55"/>
      <c r="P154" s="52"/>
      <c r="Q154" s="20"/>
    </row>
    <row r="155" spans="1:17" ht="15" hidden="1">
      <c r="A155" s="44" t="s">
        <v>182</v>
      </c>
      <c r="B155" s="48"/>
      <c r="C155" s="48" t="s">
        <v>167</v>
      </c>
      <c r="D155" s="134">
        <f>D157</f>
        <v>0</v>
      </c>
      <c r="E155" s="134">
        <f aca="true" t="shared" si="57" ref="E155:M155">E157</f>
        <v>0</v>
      </c>
      <c r="F155" s="134">
        <f t="shared" si="57"/>
        <v>0</v>
      </c>
      <c r="G155" s="134">
        <f t="shared" si="57"/>
        <v>0</v>
      </c>
      <c r="H155" s="134">
        <f t="shared" si="57"/>
        <v>0</v>
      </c>
      <c r="I155" s="134">
        <f t="shared" si="57"/>
        <v>0</v>
      </c>
      <c r="J155" s="134">
        <f t="shared" si="57"/>
        <v>0</v>
      </c>
      <c r="K155" s="134">
        <f t="shared" si="57"/>
        <v>0</v>
      </c>
      <c r="L155" s="134">
        <f t="shared" si="57"/>
        <v>0</v>
      </c>
      <c r="M155" s="134">
        <f t="shared" si="57"/>
        <v>0</v>
      </c>
      <c r="N155" s="54"/>
      <c r="O155" s="55"/>
      <c r="P155" s="52"/>
      <c r="Q155" s="20"/>
    </row>
    <row r="156" spans="1:17" ht="15" hidden="1">
      <c r="A156" s="44" t="s">
        <v>183</v>
      </c>
      <c r="B156" s="48"/>
      <c r="C156" s="48"/>
      <c r="D156" s="134"/>
      <c r="E156" s="135"/>
      <c r="F156" s="135"/>
      <c r="G156" s="135"/>
      <c r="H156" s="135"/>
      <c r="I156" s="135"/>
      <c r="J156" s="135"/>
      <c r="K156" s="135"/>
      <c r="L156" s="135"/>
      <c r="M156" s="135"/>
      <c r="N156" s="54"/>
      <c r="O156" s="55"/>
      <c r="P156" s="52"/>
      <c r="Q156" s="20"/>
    </row>
    <row r="157" spans="1:17" ht="30.75" hidden="1">
      <c r="A157" s="44" t="s">
        <v>170</v>
      </c>
      <c r="B157" s="48"/>
      <c r="C157" s="48" t="s">
        <v>171</v>
      </c>
      <c r="D157" s="134"/>
      <c r="E157" s="135"/>
      <c r="F157" s="135"/>
      <c r="G157" s="135"/>
      <c r="H157" s="135"/>
      <c r="I157" s="135"/>
      <c r="J157" s="135"/>
      <c r="K157" s="135"/>
      <c r="L157" s="135"/>
      <c r="M157" s="135"/>
      <c r="N157" s="54"/>
      <c r="O157" s="55"/>
      <c r="P157" s="52"/>
      <c r="Q157" s="20"/>
    </row>
    <row r="158" spans="1:17" ht="34.5" customHeight="1" hidden="1">
      <c r="A158" s="66" t="s">
        <v>209</v>
      </c>
      <c r="B158" s="90"/>
      <c r="C158" s="48"/>
      <c r="D158" s="158">
        <f>D159</f>
        <v>0</v>
      </c>
      <c r="E158" s="146">
        <f aca="true" t="shared" si="58" ref="E158:M158">E159</f>
        <v>0</v>
      </c>
      <c r="F158" s="146">
        <f t="shared" si="58"/>
        <v>0</v>
      </c>
      <c r="G158" s="146">
        <f t="shared" si="58"/>
        <v>0</v>
      </c>
      <c r="H158" s="146">
        <f t="shared" si="58"/>
        <v>0</v>
      </c>
      <c r="I158" s="146">
        <f t="shared" si="58"/>
        <v>0</v>
      </c>
      <c r="J158" s="146">
        <f t="shared" si="58"/>
        <v>0</v>
      </c>
      <c r="K158" s="146">
        <f t="shared" si="58"/>
        <v>0</v>
      </c>
      <c r="L158" s="146">
        <f t="shared" si="58"/>
        <v>0</v>
      </c>
      <c r="M158" s="146">
        <f t="shared" si="58"/>
        <v>0</v>
      </c>
      <c r="N158" s="54"/>
      <c r="O158" s="55"/>
      <c r="P158" s="52"/>
      <c r="Q158" s="20"/>
    </row>
    <row r="159" spans="1:17" ht="15" hidden="1">
      <c r="A159" s="67" t="s">
        <v>90</v>
      </c>
      <c r="B159" s="91"/>
      <c r="C159" s="48">
        <v>260</v>
      </c>
      <c r="D159" s="156">
        <f>D161</f>
        <v>0</v>
      </c>
      <c r="E159" s="156">
        <f aca="true" t="shared" si="59" ref="E159:M159">E161</f>
        <v>0</v>
      </c>
      <c r="F159" s="156">
        <f t="shared" si="59"/>
        <v>0</v>
      </c>
      <c r="G159" s="156">
        <f t="shared" si="59"/>
        <v>0</v>
      </c>
      <c r="H159" s="156">
        <f t="shared" si="59"/>
        <v>0</v>
      </c>
      <c r="I159" s="156">
        <f t="shared" si="59"/>
        <v>0</v>
      </c>
      <c r="J159" s="156">
        <f t="shared" si="59"/>
        <v>0</v>
      </c>
      <c r="K159" s="156">
        <f t="shared" si="59"/>
        <v>0</v>
      </c>
      <c r="L159" s="156">
        <f t="shared" si="59"/>
        <v>0</v>
      </c>
      <c r="M159" s="156">
        <f t="shared" si="59"/>
        <v>0</v>
      </c>
      <c r="N159" s="54"/>
      <c r="O159" s="55"/>
      <c r="P159" s="52"/>
      <c r="Q159" s="20"/>
    </row>
    <row r="160" spans="1:17" ht="15" hidden="1">
      <c r="A160" s="68" t="s">
        <v>70</v>
      </c>
      <c r="B160" s="91"/>
      <c r="C160" s="48"/>
      <c r="D160" s="134"/>
      <c r="E160" s="135"/>
      <c r="F160" s="135"/>
      <c r="G160" s="135"/>
      <c r="H160" s="135"/>
      <c r="I160" s="135"/>
      <c r="J160" s="135"/>
      <c r="K160" s="135"/>
      <c r="L160" s="135"/>
      <c r="M160" s="135"/>
      <c r="N160" s="54"/>
      <c r="O160" s="55"/>
      <c r="P160" s="52"/>
      <c r="Q160" s="20"/>
    </row>
    <row r="161" spans="1:17" ht="15" hidden="1">
      <c r="A161" s="69" t="s">
        <v>89</v>
      </c>
      <c r="B161" s="91"/>
      <c r="C161" s="48">
        <v>262</v>
      </c>
      <c r="D161" s="146">
        <f>SUM(E161:H161)</f>
        <v>0</v>
      </c>
      <c r="E161" s="135"/>
      <c r="F161" s="135"/>
      <c r="G161" s="135"/>
      <c r="H161" s="135"/>
      <c r="I161" s="135"/>
      <c r="J161" s="135"/>
      <c r="K161" s="135"/>
      <c r="L161" s="135"/>
      <c r="M161" s="135"/>
      <c r="N161" s="54"/>
      <c r="O161" s="55"/>
      <c r="P161" s="52"/>
      <c r="Q161" s="20"/>
    </row>
    <row r="162" spans="1:17" ht="65.25" customHeight="1">
      <c r="A162" s="106" t="s">
        <v>81</v>
      </c>
      <c r="B162" s="101"/>
      <c r="C162" s="71"/>
      <c r="D162" s="143">
        <f aca="true" t="shared" si="60" ref="D162:M162">D168</f>
        <v>150870</v>
      </c>
      <c r="E162" s="143">
        <f t="shared" si="60"/>
        <v>41500</v>
      </c>
      <c r="F162" s="143">
        <f t="shared" si="60"/>
        <v>34500</v>
      </c>
      <c r="G162" s="143">
        <f t="shared" si="60"/>
        <v>22400</v>
      </c>
      <c r="H162" s="143">
        <f t="shared" si="60"/>
        <v>52470</v>
      </c>
      <c r="I162" s="143">
        <f t="shared" si="60"/>
        <v>150870</v>
      </c>
      <c r="J162" s="143">
        <f t="shared" si="60"/>
        <v>150870</v>
      </c>
      <c r="K162" s="143">
        <f t="shared" si="60"/>
        <v>150870</v>
      </c>
      <c r="L162" s="143">
        <f t="shared" si="60"/>
        <v>150870</v>
      </c>
      <c r="M162" s="143">
        <f t="shared" si="60"/>
        <v>150870</v>
      </c>
      <c r="N162" s="54"/>
      <c r="O162" s="55"/>
      <c r="P162" s="52"/>
      <c r="Q162" s="20"/>
    </row>
    <row r="163" spans="1:17" ht="14.25" customHeight="1" hidden="1">
      <c r="A163" s="26" t="s">
        <v>151</v>
      </c>
      <c r="B163" s="48">
        <v>244</v>
      </c>
      <c r="C163" s="48" t="s">
        <v>152</v>
      </c>
      <c r="D163" s="134">
        <f>SUM(D165:D166)</f>
        <v>0</v>
      </c>
      <c r="E163" s="134">
        <f aca="true" t="shared" si="61" ref="E163:M163">SUM(E165:E166)</f>
        <v>0</v>
      </c>
      <c r="F163" s="134">
        <f t="shared" si="61"/>
        <v>0</v>
      </c>
      <c r="G163" s="134">
        <f t="shared" si="61"/>
        <v>0</v>
      </c>
      <c r="H163" s="134">
        <f t="shared" si="61"/>
        <v>0</v>
      </c>
      <c r="I163" s="134">
        <f t="shared" si="61"/>
        <v>0</v>
      </c>
      <c r="J163" s="134">
        <f t="shared" si="61"/>
        <v>0</v>
      </c>
      <c r="K163" s="134">
        <f t="shared" si="61"/>
        <v>0</v>
      </c>
      <c r="L163" s="134">
        <f t="shared" si="61"/>
        <v>0</v>
      </c>
      <c r="M163" s="134">
        <f t="shared" si="61"/>
        <v>0</v>
      </c>
      <c r="N163" s="54"/>
      <c r="O163" s="55"/>
      <c r="P163" s="52"/>
      <c r="Q163" s="20"/>
    </row>
    <row r="164" spans="1:17" ht="15" hidden="1">
      <c r="A164" s="44" t="s">
        <v>153</v>
      </c>
      <c r="B164" s="48"/>
      <c r="C164" s="48"/>
      <c r="D164" s="134"/>
      <c r="E164" s="135"/>
      <c r="F164" s="135"/>
      <c r="G164" s="135"/>
      <c r="H164" s="135"/>
      <c r="I164" s="135"/>
      <c r="J164" s="135"/>
      <c r="K164" s="135"/>
      <c r="L164" s="135"/>
      <c r="M164" s="135"/>
      <c r="N164" s="54"/>
      <c r="O164" s="55"/>
      <c r="P164" s="52"/>
      <c r="Q164" s="20"/>
    </row>
    <row r="165" spans="1:17" ht="15" hidden="1">
      <c r="A165" s="26" t="s">
        <v>158</v>
      </c>
      <c r="B165" s="48"/>
      <c r="C165" s="48" t="s">
        <v>159</v>
      </c>
      <c r="D165" s="146">
        <f>SUM(E165:H165)</f>
        <v>0</v>
      </c>
      <c r="E165" s="135"/>
      <c r="F165" s="135"/>
      <c r="G165" s="135"/>
      <c r="H165" s="135"/>
      <c r="I165" s="135"/>
      <c r="J165" s="135"/>
      <c r="K165" s="135">
        <f>D165</f>
        <v>0</v>
      </c>
      <c r="L165" s="135">
        <f aca="true" t="shared" si="62" ref="L165:M167">I165</f>
        <v>0</v>
      </c>
      <c r="M165" s="135">
        <f t="shared" si="62"/>
        <v>0</v>
      </c>
      <c r="N165" s="54"/>
      <c r="O165" s="55"/>
      <c r="P165" s="52"/>
      <c r="Q165" s="20"/>
    </row>
    <row r="166" spans="1:17" ht="15" hidden="1">
      <c r="A166" s="44" t="s">
        <v>160</v>
      </c>
      <c r="B166" s="48"/>
      <c r="C166" s="48" t="s">
        <v>161</v>
      </c>
      <c r="D166" s="146">
        <f>SUM(E166:H166)</f>
        <v>0</v>
      </c>
      <c r="E166" s="135"/>
      <c r="F166" s="135"/>
      <c r="G166" s="135"/>
      <c r="H166" s="135"/>
      <c r="I166" s="135"/>
      <c r="J166" s="135"/>
      <c r="K166" s="135">
        <f>D166</f>
        <v>0</v>
      </c>
      <c r="L166" s="135">
        <f t="shared" si="62"/>
        <v>0</v>
      </c>
      <c r="M166" s="135">
        <f t="shared" si="62"/>
        <v>0</v>
      </c>
      <c r="N166" s="54"/>
      <c r="O166" s="55"/>
      <c r="P166" s="52"/>
      <c r="Q166" s="20"/>
    </row>
    <row r="167" spans="1:17" ht="15" hidden="1">
      <c r="A167" s="44" t="s">
        <v>164</v>
      </c>
      <c r="B167" s="48"/>
      <c r="C167" s="48" t="s">
        <v>165</v>
      </c>
      <c r="D167" s="146">
        <f>SUM(E167:H167)</f>
        <v>0</v>
      </c>
      <c r="E167" s="135"/>
      <c r="F167" s="135"/>
      <c r="G167" s="135"/>
      <c r="H167" s="135"/>
      <c r="I167" s="135"/>
      <c r="J167" s="135"/>
      <c r="K167" s="135">
        <f>D167</f>
        <v>0</v>
      </c>
      <c r="L167" s="135">
        <f t="shared" si="62"/>
        <v>0</v>
      </c>
      <c r="M167" s="135">
        <f t="shared" si="62"/>
        <v>0</v>
      </c>
      <c r="N167" s="54"/>
      <c r="O167" s="55"/>
      <c r="P167" s="52"/>
      <c r="Q167" s="20"/>
    </row>
    <row r="168" spans="1:17" ht="15">
      <c r="A168" s="26" t="s">
        <v>182</v>
      </c>
      <c r="B168" s="86">
        <v>244</v>
      </c>
      <c r="C168" s="48" t="s">
        <v>167</v>
      </c>
      <c r="D168" s="146">
        <f>D170+D171</f>
        <v>150870</v>
      </c>
      <c r="E168" s="146">
        <f>E170+E171</f>
        <v>41500</v>
      </c>
      <c r="F168" s="146">
        <f>F170+F171</f>
        <v>34500</v>
      </c>
      <c r="G168" s="146">
        <f>G170+G171</f>
        <v>22400</v>
      </c>
      <c r="H168" s="146">
        <f>H170+H171</f>
        <v>52470</v>
      </c>
      <c r="I168" s="146">
        <f>D168</f>
        <v>150870</v>
      </c>
      <c r="J168" s="146">
        <f>I168</f>
        <v>150870</v>
      </c>
      <c r="K168" s="146">
        <f>J168</f>
        <v>150870</v>
      </c>
      <c r="L168" s="146">
        <f>K168</f>
        <v>150870</v>
      </c>
      <c r="M168" s="146">
        <f>L168</f>
        <v>150870</v>
      </c>
      <c r="N168" s="54"/>
      <c r="O168" s="55"/>
      <c r="P168" s="52"/>
      <c r="Q168" s="20"/>
    </row>
    <row r="169" spans="1:17" ht="15">
      <c r="A169" s="26" t="s">
        <v>183</v>
      </c>
      <c r="B169" s="26"/>
      <c r="C169" s="48"/>
      <c r="D169" s="146"/>
      <c r="E169" s="135"/>
      <c r="F169" s="135"/>
      <c r="G169" s="135"/>
      <c r="H169" s="135"/>
      <c r="I169" s="135"/>
      <c r="J169" s="135"/>
      <c r="K169" s="135"/>
      <c r="L169" s="135"/>
      <c r="M169" s="135"/>
      <c r="N169" s="54"/>
      <c r="O169" s="55"/>
      <c r="P169" s="52"/>
      <c r="Q169" s="20"/>
    </row>
    <row r="170" spans="1:17" ht="15">
      <c r="A170" s="26" t="s">
        <v>227</v>
      </c>
      <c r="B170" s="86">
        <v>244</v>
      </c>
      <c r="C170" s="48">
        <v>340</v>
      </c>
      <c r="D170" s="146">
        <f>SUM(E170:H170)</f>
        <v>94670</v>
      </c>
      <c r="E170" s="135">
        <v>25500</v>
      </c>
      <c r="F170" s="135">
        <v>20500</v>
      </c>
      <c r="G170" s="135">
        <v>13400</v>
      </c>
      <c r="H170" s="135">
        <v>35270</v>
      </c>
      <c r="I170" s="135">
        <f>D170</f>
        <v>94670</v>
      </c>
      <c r="J170" s="135">
        <f>I170</f>
        <v>94670</v>
      </c>
      <c r="K170" s="135">
        <f>J170</f>
        <v>94670</v>
      </c>
      <c r="L170" s="135">
        <f>K170</f>
        <v>94670</v>
      </c>
      <c r="M170" s="135">
        <f>L170</f>
        <v>94670</v>
      </c>
      <c r="N170" s="54"/>
      <c r="O170" s="55"/>
      <c r="P170" s="52"/>
      <c r="Q170" s="20"/>
    </row>
    <row r="171" spans="1:17" ht="15">
      <c r="A171" s="26" t="s">
        <v>217</v>
      </c>
      <c r="B171" s="48">
        <v>244</v>
      </c>
      <c r="C171" s="48">
        <v>340</v>
      </c>
      <c r="D171" s="146">
        <f>SUM(E171:H171)</f>
        <v>56200</v>
      </c>
      <c r="E171" s="135">
        <v>16000</v>
      </c>
      <c r="F171" s="135">
        <v>14000</v>
      </c>
      <c r="G171" s="135">
        <v>9000</v>
      </c>
      <c r="H171" s="135">
        <v>17200</v>
      </c>
      <c r="I171" s="135">
        <f>D171</f>
        <v>56200</v>
      </c>
      <c r="J171" s="135">
        <f>I171</f>
        <v>56200</v>
      </c>
      <c r="K171" s="135">
        <f>D171</f>
        <v>56200</v>
      </c>
      <c r="L171" s="135">
        <f>I171</f>
        <v>56200</v>
      </c>
      <c r="M171" s="135">
        <f>J171</f>
        <v>56200</v>
      </c>
      <c r="N171" s="54"/>
      <c r="O171" s="55"/>
      <c r="P171" s="52"/>
      <c r="Q171" s="20"/>
    </row>
    <row r="172" spans="1:17" ht="15" hidden="1">
      <c r="A172" s="26" t="s">
        <v>216</v>
      </c>
      <c r="B172" s="48">
        <v>244</v>
      </c>
      <c r="C172" s="48">
        <v>340</v>
      </c>
      <c r="D172" s="146">
        <f>SUM(E172:H172)</f>
        <v>0</v>
      </c>
      <c r="E172" s="135"/>
      <c r="F172" s="135"/>
      <c r="G172" s="135"/>
      <c r="H172" s="135"/>
      <c r="I172" s="135">
        <f>D172</f>
        <v>0</v>
      </c>
      <c r="J172" s="135">
        <f>I172</f>
        <v>0</v>
      </c>
      <c r="K172" s="135">
        <f>J172</f>
        <v>0</v>
      </c>
      <c r="L172" s="135">
        <f>I172</f>
        <v>0</v>
      </c>
      <c r="M172" s="135">
        <f>J172</f>
        <v>0</v>
      </c>
      <c r="N172" s="54"/>
      <c r="O172" s="55"/>
      <c r="P172" s="52"/>
      <c r="Q172" s="20"/>
    </row>
    <row r="173" spans="1:17" ht="0.75" customHeight="1">
      <c r="A173" s="26" t="s">
        <v>215</v>
      </c>
      <c r="B173" s="48"/>
      <c r="C173" s="48" t="s">
        <v>171</v>
      </c>
      <c r="D173" s="146"/>
      <c r="E173" s="135"/>
      <c r="F173" s="135"/>
      <c r="G173" s="135"/>
      <c r="H173" s="135"/>
      <c r="I173" s="135"/>
      <c r="J173" s="135"/>
      <c r="K173" s="135"/>
      <c r="L173" s="135"/>
      <c r="M173" s="135"/>
      <c r="N173" s="54"/>
      <c r="O173" s="55"/>
      <c r="P173" s="52"/>
      <c r="Q173" s="20"/>
    </row>
    <row r="174" spans="1:17" ht="15">
      <c r="A174" s="40" t="s">
        <v>76</v>
      </c>
      <c r="B174" s="40"/>
      <c r="C174" s="21"/>
      <c r="D174" s="151"/>
      <c r="E174" s="159"/>
      <c r="F174" s="152"/>
      <c r="G174" s="153"/>
      <c r="H174" s="141"/>
      <c r="I174" s="141"/>
      <c r="J174" s="141"/>
      <c r="K174" s="141"/>
      <c r="L174" s="141"/>
      <c r="M174" s="141"/>
      <c r="N174" s="56"/>
      <c r="O174" s="52"/>
      <c r="P174" s="52"/>
      <c r="Q174" s="19"/>
    </row>
    <row r="175" spans="1:17" ht="16.5" customHeight="1">
      <c r="A175" s="102" t="s">
        <v>95</v>
      </c>
      <c r="B175" s="49"/>
      <c r="C175" s="49" t="s">
        <v>65</v>
      </c>
      <c r="D175" s="139"/>
      <c r="E175" s="139"/>
      <c r="F175" s="139"/>
      <c r="G175" s="139"/>
      <c r="H175" s="136"/>
      <c r="I175" s="137"/>
      <c r="J175" s="137"/>
      <c r="K175" s="137"/>
      <c r="L175" s="137"/>
      <c r="M175" s="137"/>
      <c r="N175" s="51"/>
      <c r="O175" s="51"/>
      <c r="P175" s="51"/>
      <c r="Q175" s="20"/>
    </row>
    <row r="176" spans="1:17" ht="52.5" customHeight="1">
      <c r="A176" s="72" t="s">
        <v>149</v>
      </c>
      <c r="B176" s="72"/>
      <c r="C176" s="48"/>
      <c r="D176" s="146">
        <f>D177</f>
        <v>52000</v>
      </c>
      <c r="E176" s="146">
        <f aca="true" t="shared" si="63" ref="E176:M176">E177</f>
        <v>0</v>
      </c>
      <c r="F176" s="146">
        <f t="shared" si="63"/>
        <v>0</v>
      </c>
      <c r="G176" s="146">
        <f t="shared" si="63"/>
        <v>52000</v>
      </c>
      <c r="H176" s="146">
        <f t="shared" si="63"/>
        <v>0</v>
      </c>
      <c r="I176" s="146">
        <f t="shared" si="63"/>
        <v>52000</v>
      </c>
      <c r="J176" s="146">
        <f t="shared" si="63"/>
        <v>52000</v>
      </c>
      <c r="K176" s="146">
        <f t="shared" si="63"/>
        <v>52000</v>
      </c>
      <c r="L176" s="146">
        <f t="shared" si="63"/>
        <v>52000</v>
      </c>
      <c r="M176" s="146">
        <f t="shared" si="63"/>
        <v>52000</v>
      </c>
      <c r="N176" s="54"/>
      <c r="O176" s="54"/>
      <c r="P176" s="54"/>
      <c r="Q176" s="20"/>
    </row>
    <row r="177" spans="1:17" ht="16.5" customHeight="1">
      <c r="A177" s="26" t="s">
        <v>185</v>
      </c>
      <c r="B177" s="26"/>
      <c r="C177" s="48" t="s">
        <v>186</v>
      </c>
      <c r="D177" s="146">
        <f>D179</f>
        <v>52000</v>
      </c>
      <c r="E177" s="146">
        <f aca="true" t="shared" si="64" ref="E177:M177">E179</f>
        <v>0</v>
      </c>
      <c r="F177" s="146">
        <f t="shared" si="64"/>
        <v>0</v>
      </c>
      <c r="G177" s="146">
        <f t="shared" si="64"/>
        <v>52000</v>
      </c>
      <c r="H177" s="146">
        <f t="shared" si="64"/>
        <v>0</v>
      </c>
      <c r="I177" s="146">
        <f t="shared" si="64"/>
        <v>52000</v>
      </c>
      <c r="J177" s="146">
        <f t="shared" si="64"/>
        <v>52000</v>
      </c>
      <c r="K177" s="146">
        <f t="shared" si="64"/>
        <v>52000</v>
      </c>
      <c r="L177" s="146">
        <f t="shared" si="64"/>
        <v>52000</v>
      </c>
      <c r="M177" s="146">
        <f t="shared" si="64"/>
        <v>52000</v>
      </c>
      <c r="N177" s="54"/>
      <c r="O177" s="54"/>
      <c r="P177" s="54"/>
      <c r="Q177" s="20"/>
    </row>
    <row r="178" spans="1:17" ht="16.5" customHeight="1">
      <c r="A178" s="44" t="s">
        <v>175</v>
      </c>
      <c r="B178" s="44"/>
      <c r="C178" s="48"/>
      <c r="D178" s="134"/>
      <c r="E178" s="135"/>
      <c r="F178" s="135"/>
      <c r="G178" s="135"/>
      <c r="H178" s="135"/>
      <c r="I178" s="135"/>
      <c r="J178" s="135"/>
      <c r="K178" s="135"/>
      <c r="L178" s="135"/>
      <c r="M178" s="135"/>
      <c r="N178" s="54"/>
      <c r="O178" s="54"/>
      <c r="P178" s="54"/>
      <c r="Q178" s="20"/>
    </row>
    <row r="179" spans="1:17" ht="16.5" customHeight="1">
      <c r="A179" s="26" t="s">
        <v>191</v>
      </c>
      <c r="B179" s="86">
        <v>321</v>
      </c>
      <c r="C179" s="48" t="s">
        <v>188</v>
      </c>
      <c r="D179" s="146">
        <f>SUM(E179:H179)</f>
        <v>52000</v>
      </c>
      <c r="E179" s="135"/>
      <c r="F179" s="135"/>
      <c r="G179" s="135">
        <v>52000</v>
      </c>
      <c r="H179" s="135"/>
      <c r="I179" s="135">
        <f>D179</f>
        <v>52000</v>
      </c>
      <c r="J179" s="135">
        <f>I179</f>
        <v>52000</v>
      </c>
      <c r="K179" s="135">
        <f>D179</f>
        <v>52000</v>
      </c>
      <c r="L179" s="135">
        <f>I179</f>
        <v>52000</v>
      </c>
      <c r="M179" s="135">
        <f>J179</f>
        <v>52000</v>
      </c>
      <c r="N179" s="54"/>
      <c r="O179" s="54"/>
      <c r="P179" s="54"/>
      <c r="Q179" s="20"/>
    </row>
    <row r="180" spans="1:17" ht="16.5" customHeight="1">
      <c r="A180" s="26"/>
      <c r="B180" s="26"/>
      <c r="C180" s="26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20"/>
    </row>
    <row r="181" spans="1:17" ht="16.5" customHeight="1">
      <c r="A181" s="70"/>
      <c r="B181" s="70"/>
      <c r="C181" s="70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20"/>
    </row>
    <row r="182" spans="1:17" ht="15">
      <c r="A182" s="12" t="s">
        <v>194</v>
      </c>
      <c r="B182" s="12"/>
      <c r="Q182" s="29"/>
    </row>
    <row r="183" spans="1:5" ht="15">
      <c r="A183" s="5" t="s">
        <v>77</v>
      </c>
      <c r="B183" s="5"/>
      <c r="E183" s="12" t="s">
        <v>207</v>
      </c>
    </row>
    <row r="184" spans="1:2" ht="14.25">
      <c r="A184" s="5" t="s">
        <v>78</v>
      </c>
      <c r="B184" s="5"/>
    </row>
    <row r="185" spans="1:2" ht="15">
      <c r="A185" s="12"/>
      <c r="B185" s="12"/>
    </row>
    <row r="186" spans="1:2" ht="15">
      <c r="A186" s="12" t="s">
        <v>96</v>
      </c>
      <c r="B186" s="12"/>
    </row>
    <row r="187" spans="1:2" ht="14.25">
      <c r="A187" s="5" t="s">
        <v>79</v>
      </c>
      <c r="B187" s="5"/>
    </row>
    <row r="188" spans="1:2" ht="15">
      <c r="A188" s="12" t="s">
        <v>211</v>
      </c>
      <c r="B188" s="12"/>
    </row>
    <row r="189" spans="1:2" ht="14.25">
      <c r="A189" s="5" t="s">
        <v>80</v>
      </c>
      <c r="B189" s="5"/>
    </row>
    <row r="190" spans="1:2" ht="15">
      <c r="A190" s="12"/>
      <c r="B190" s="12"/>
    </row>
    <row r="191" spans="1:2" ht="15">
      <c r="A191" s="12" t="s">
        <v>223</v>
      </c>
      <c r="B191" s="12"/>
    </row>
  </sheetData>
  <sheetProtection selectLockedCells="1" selectUnlockedCells="1"/>
  <mergeCells count="23">
    <mergeCell ref="A3:A11"/>
    <mergeCell ref="B3:B9"/>
    <mergeCell ref="C3:C11"/>
    <mergeCell ref="D3:J4"/>
    <mergeCell ref="K3:P3"/>
    <mergeCell ref="K4:M7"/>
    <mergeCell ref="N4:P7"/>
    <mergeCell ref="Q8:Q11"/>
    <mergeCell ref="Q5:Q7"/>
    <mergeCell ref="D6:D11"/>
    <mergeCell ref="E6:E11"/>
    <mergeCell ref="F6:F11"/>
    <mergeCell ref="G6:G11"/>
    <mergeCell ref="H6:H11"/>
    <mergeCell ref="L8:L11"/>
    <mergeCell ref="M8:M11"/>
    <mergeCell ref="N8:N11"/>
    <mergeCell ref="K8:K11"/>
    <mergeCell ref="I5:I11"/>
    <mergeCell ref="J5:J11"/>
    <mergeCell ref="O8:O11"/>
    <mergeCell ref="P8:P11"/>
    <mergeCell ref="D5:H5"/>
  </mergeCells>
  <printOptions/>
  <pageMargins left="0" right="0" top="1.141732283464567" bottom="0.35433070866141736" header="0.31496062992125984" footer="0.31496062992125984"/>
  <pageSetup fitToHeight="0" horizontalDpi="300" verticalDpi="300" orientation="landscape" paperSize="9" scale="70" r:id="rId1"/>
  <rowBreaks count="3" manualBreakCount="3">
    <brk id="27" max="15" man="1"/>
    <brk id="51" max="15" man="1"/>
    <brk id="12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</cp:lastModifiedBy>
  <cp:lastPrinted>2018-01-17T06:12:14Z</cp:lastPrinted>
  <dcterms:modified xsi:type="dcterms:W3CDTF">2018-03-26T07:22:23Z</dcterms:modified>
  <cp:category/>
  <cp:version/>
  <cp:contentType/>
  <cp:contentStatus/>
</cp:coreProperties>
</file>